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<sst xmlns="http://schemas.openxmlformats.org/spreadsheetml/2006/main" count="240" uniqueCount="126">
  <si>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</si>
  <si>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</si>
  <si>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</si>
  <si>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</si>
  <si>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</si>
  <si>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</si>
  <si>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</si>
  <si>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</si>
  <si>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</si>
  <si>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</si>
  <si>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</si>
  <si>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</si>
  <si>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</si>
  <si>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</si>
  <si>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</si>
  <si>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</si>
  <si>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</si>
  <si>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</si>
  <si>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</si>
  <si>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</si>
  <si>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</si>
  <si>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</si>
  <si>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</si>
  <si>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</si>
  <si>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</si>
  <si>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</si>
  <si>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</si>
  <si>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</si>
  <si>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</si>
  <si>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</si>
  <si>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</si>
  <si>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</si>
  <si>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</si>
  <si>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</si>
  <si>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</si>
  <si>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</si>
  <si>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</si>
  <si>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</si>
  <si>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</si>
  <si>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</si>
  <si>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</si>
  <si>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</si>
  <si>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</si>
  <si>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</si>
  <si>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</si>
  <si>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</si>
  <si>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</si>
  <si>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</si>
  <si>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</si>
  <si>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</si>
  <si>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</si>
  <si>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</si>
  <si>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</si>
  <si>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</si>
  <si>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</si>
  <si>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</si>
  <si>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</si>
  <si>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</si>
  <si>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</si>
  <si>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</si>
  <si>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</si>
  <si>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</si>
  <si>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</si>
  <si>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</si>
  <si>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</si>
  <si>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</si>
  <si>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</si>
  <si>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</si>
  <si>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</si>
  <si>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</si>
  <si>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</si>
  <si>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</si>
  <si>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</si>
  <si>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</si>
  <si>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</si>
  <si>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</si>
  <si>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</si>
  <si>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</si>
  <si>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</si>
  <si>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</si>
  <si>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</si>
  <si>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</si>
  <si>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</si>
  <si>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</si>
  <si>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</si>
  <si>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</si>
  <si>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</si>
  <si>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</si>
  <si>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</si>
  <si>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</si>
  <si>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</si>
  <si>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</si>
  <si>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</si>
  <si>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</si>
  <si>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</si>
  <si>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</si>
  <si>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</si>
  <si>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</si>
  <si>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</si>
  <si>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</si>
  <si>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</si>
  <si>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</si>
  <si>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</si>
  <si>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</si>
  <si>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</si>
  <si>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</si>
  <si>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</si>
  <si>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</si>
  <si>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</si>
  <si>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</si>
  <si>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標茶町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</si>
  <si>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</si>
  <si>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</si>
  <si>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</si>
  <si>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</si>
  <si>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</si>
  <si>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</si>
  <si>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</si>
  <si>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</si>
  <si>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</si>
  <si>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</si>
  <si>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</si>
  <si>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単年度の収支が黒字であることを示す100%を大きく下回っている。当該２処理区は、処理区内の人口減や高齢化の影響により普及率が伸び悩み料金収入が低水準となっており、未接続の解消が急務である。
④企業債残高対事業規模比率
　類似団体平均値を大きく上回っている。整備は完了し、今後新たな下水道事業債の借入の予定はないため償還が進むことで減少に向う。
⑤経費回収率
　類似団体平均値を大きく下回っている。当該２処理区は、処理区内の人口減や高齢化の影響により普及率が伸び悩み料金収入が低水準となっており、未接続の解消が急務である。
⑥汚水処理原価
　類似団体平均値を上回っている。汚水資本費が大部分を占め、当該２処理区は処理区内の人口減や高齢化の影響により普及率が伸び悩み料金収入が低水準となっており、未接続の解消が急務である。
⑦施設利用率
　事業計画では70％程度を想定している。
⑧水洗化率
　新規処理区の水洗化普及が進み上昇傾向を示しているものの、当該２処理区は処理区内の人口減や高齢化の影響により普及率が伸び悩み料金収入が低水準となっており、未接続の解消が急務である。</t>
    <rPh sb="1" eb="4">
      <t>シュウエキテキ</t>
    </rPh>
    <rPh sb="4" eb="6">
      <t>シュウシ</t>
    </rPh>
    <rPh sb="6" eb="8">
      <t>ヒリツ</t>
    </rPh>
    <rPh sb="10" eb="13">
      <t>タンネンド</t>
    </rPh>
    <rPh sb="14" eb="16">
      <t>シュウシ</t>
    </rPh>
    <rPh sb="17" eb="19">
      <t>クロジ</t>
    </rPh>
    <rPh sb="25" eb="26">
      <t>シメ</t>
    </rPh>
    <rPh sb="32" eb="33">
      <t>オオ</t>
    </rPh>
    <rPh sb="35" eb="37">
      <t>シタマワ</t>
    </rPh>
    <rPh sb="42" eb="43">
      <t>トウ</t>
    </rPh>
    <rPh sb="43" eb="44">
      <t>ガイ</t>
    </rPh>
    <rPh sb="45" eb="47">
      <t>ショリ</t>
    </rPh>
    <rPh sb="47" eb="48">
      <t>ク</t>
    </rPh>
    <rPh sb="50" eb="52">
      <t>ショリ</t>
    </rPh>
    <rPh sb="52" eb="53">
      <t>ク</t>
    </rPh>
    <rPh sb="53" eb="54">
      <t>ナイ</t>
    </rPh>
    <rPh sb="55" eb="57">
      <t>ジンコウ</t>
    </rPh>
    <rPh sb="57" eb="58">
      <t>ゲン</t>
    </rPh>
    <rPh sb="59" eb="62">
      <t>コウレイカ</t>
    </rPh>
    <rPh sb="63" eb="65">
      <t>エイキョウ</t>
    </rPh>
    <rPh sb="68" eb="70">
      <t>フキュウ</t>
    </rPh>
    <rPh sb="70" eb="71">
      <t>リツ</t>
    </rPh>
    <rPh sb="72" eb="73">
      <t>ノ</t>
    </rPh>
    <rPh sb="74" eb="75">
      <t>ナヤ</t>
    </rPh>
    <rPh sb="76" eb="78">
      <t>リョウキン</t>
    </rPh>
    <rPh sb="78" eb="80">
      <t>シュウニュウ</t>
    </rPh>
    <rPh sb="81" eb="84">
      <t>テイスイジュン</t>
    </rPh>
    <rPh sb="91" eb="92">
      <t>ミ</t>
    </rPh>
    <rPh sb="92" eb="94">
      <t>セツゾク</t>
    </rPh>
    <rPh sb="95" eb="97">
      <t>カイショウ</t>
    </rPh>
    <rPh sb="98" eb="100">
      <t>キュウム</t>
    </rPh>
    <rPh sb="139" eb="141">
      <t>セイビ</t>
    </rPh>
    <rPh sb="142" eb="144">
      <t>カンリョウ</t>
    </rPh>
    <rPh sb="146" eb="148">
      <t>コンゴ</t>
    </rPh>
    <rPh sb="148" eb="149">
      <t>アラ</t>
    </rPh>
    <rPh sb="151" eb="154">
      <t>ゲスイドウ</t>
    </rPh>
    <rPh sb="154" eb="156">
      <t>ジギョウ</t>
    </rPh>
    <rPh sb="156" eb="157">
      <t>サイ</t>
    </rPh>
    <rPh sb="158" eb="160">
      <t>カリイレ</t>
    </rPh>
    <rPh sb="161" eb="163">
      <t>ヨテイ</t>
    </rPh>
    <rPh sb="171" eb="172">
      <t>スス</t>
    </rPh>
    <rPh sb="179" eb="180">
      <t>ムカ</t>
    </rPh>
    <rPh sb="218" eb="220">
      <t>ショリ</t>
    </rPh>
    <rPh sb="220" eb="222">
      <t>クナイ</t>
    </rPh>
    <rPh sb="223" eb="225">
      <t>ジンコウ</t>
    </rPh>
    <rPh sb="225" eb="226">
      <t>ゲン</t>
    </rPh>
    <rPh sb="227" eb="230">
      <t>コウレイカ</t>
    </rPh>
    <rPh sb="231" eb="233">
      <t>エイキョウ</t>
    </rPh>
    <rPh sb="240" eb="241">
      <t>ノ</t>
    </rPh>
    <rPh sb="242" eb="243">
      <t>ナヤ</t>
    </rPh>
    <rPh sb="298" eb="300">
      <t>オスイ</t>
    </rPh>
    <rPh sb="300" eb="302">
      <t>シホン</t>
    </rPh>
    <rPh sb="302" eb="303">
      <t>ヒ</t>
    </rPh>
    <rPh sb="304" eb="307">
      <t>ダイブブン</t>
    </rPh>
    <rPh sb="308" eb="309">
      <t>シ</t>
    </rPh>
    <rPh sb="318" eb="320">
      <t>ショリ</t>
    </rPh>
    <rPh sb="320" eb="322">
      <t>クナイ</t>
    </rPh>
    <rPh sb="323" eb="325">
      <t>ジンコウ</t>
    </rPh>
    <rPh sb="325" eb="326">
      <t>ゲン</t>
    </rPh>
    <rPh sb="327" eb="330">
      <t>コウレイカ</t>
    </rPh>
    <rPh sb="331" eb="333">
      <t>エイキョウ</t>
    </rPh>
    <rPh sb="340" eb="341">
      <t>ノ</t>
    </rPh>
    <rPh sb="342" eb="343">
      <t>ナヤ</t>
    </rPh>
    <rPh sb="444" eb="446">
      <t>ショリ</t>
    </rPh>
    <rPh sb="446" eb="448">
      <t>クナイ</t>
    </rPh>
    <rPh sb="449" eb="451">
      <t>ジンコウ</t>
    </rPh>
    <rPh sb="451" eb="452">
      <t>ゲン</t>
    </rPh>
    <rPh sb="453" eb="456">
      <t>コウレイカ</t>
    </rPh>
    <rPh sb="457" eb="459">
      <t>エイキョウ</t>
    </rPh>
    <rPh sb="466" eb="467">
      <t>ノ</t>
    </rPh>
    <rPh sb="468" eb="469">
      <t>ナヤ</t>
    </rPh>
    <phoneticPr fontId="7"/>
  </si>
  <si>
    <t>③管渠改善率
　当該処理区内の管渠は耐用年数内なので、改善率は０％となっている。</t>
    <rPh sb="1" eb="2">
      <t>カン</t>
    </rPh>
    <rPh sb="2" eb="3">
      <t>キョ</t>
    </rPh>
    <rPh sb="3" eb="5">
      <t>カイゼン</t>
    </rPh>
    <rPh sb="5" eb="6">
      <t>リツ</t>
    </rPh>
    <rPh sb="8" eb="10">
      <t>トウガイ</t>
    </rPh>
    <rPh sb="10" eb="12">
      <t>ショリ</t>
    </rPh>
    <rPh sb="12" eb="13">
      <t>ク</t>
    </rPh>
    <rPh sb="13" eb="14">
      <t>ナイ</t>
    </rPh>
    <rPh sb="15" eb="16">
      <t>カン</t>
    </rPh>
    <rPh sb="16" eb="17">
      <t>キョ</t>
    </rPh>
    <rPh sb="18" eb="20">
      <t>タイヨウ</t>
    </rPh>
    <rPh sb="20" eb="22">
      <t>ネンスウ</t>
    </rPh>
    <rPh sb="22" eb="23">
      <t>ナイ</t>
    </rPh>
    <rPh sb="27" eb="29">
      <t>カイゼン</t>
    </rPh>
    <rPh sb="29" eb="30">
      <t>リツ</t>
    </rPh>
    <phoneticPr fontId="7"/>
  </si>
  <si>
    <t>　各種指標が示すように、慢性的な財源不足により一般会計からの繰入に頼らざるを得ない状況にある。今後も無駄を極力省いた必要最小限の経費に留め、自主財源である下水道使用料の確保に加え、適正な使用料水準について検討していく。</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</si>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</sst>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21376"/>
        <c:axId val="948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94821376"/>
        <c:axId val="94823552"/>
      </c:lineChart>
      <c:dateAx>
        <c:axId val="94821376"/>
        <c:scaling>
          <c:orientation val="minMax"/>
        </c:scaling>
        <c:delete val="1"/>
        <c:axPos val="b"/>
        <c:numFmt formatCode="ge" sourceLinked="1"/>
        <c:majorTickMark val="none"/>
        <c:minorTickMark val="none"/>
        <c:tickLblPos val="none"/>
        <c:crossAx val="94823552"/>
        <c:crosses val="autoZero"/>
        <c:auto val="1"/>
        <c:lblOffset val="100"/>
        <c:baseTimeUnit val="years"/>
      </c:dateAx>
      <c:valAx>
        <c:axId val="94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32.270000000000003</c:v>
                </c:pt>
                <c:pt idx="1">
                  <c:v>62.76</c:v>
                </c:pt>
                <c:pt idx="2">
                  <c:v>56.63</c:v>
                </c:pt>
                <c:pt idx="3">
                  <c:v>39.15</c:v>
                </c:pt>
                <c:pt idx="4">
                  <c:v>42.64</c:v>
                </c:pt>
              </c:numCache>
            </c:numRef>
          </c:val>
        </c:ser>
        <c:dLbls>
          <c:showLegendKey val="0"/>
          <c:showVal val="0"/>
          <c:showCatName val="0"/>
          <c:showSerName val="0"/>
          <c:showPercent val="0"/>
          <c:showBubbleSize val="0"/>
        </c:dLbls>
        <c:gapWidth val="150"/>
        <c:axId val="115412352"/>
        <c:axId val="1154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15412352"/>
        <c:axId val="115418624"/>
      </c:lineChart>
      <c:dateAx>
        <c:axId val="115412352"/>
        <c:scaling>
          <c:orientation val="minMax"/>
        </c:scaling>
        <c:delete val="1"/>
        <c:axPos val="b"/>
        <c:numFmt formatCode="ge" sourceLinked="1"/>
        <c:majorTickMark val="none"/>
        <c:minorTickMark val="none"/>
        <c:tickLblPos val="none"/>
        <c:crossAx val="115418624"/>
        <c:crosses val="autoZero"/>
        <c:auto val="1"/>
        <c:lblOffset val="100"/>
        <c:baseTimeUnit val="years"/>
      </c:dateAx>
      <c:valAx>
        <c:axId val="1154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48.19</c:v>
                </c:pt>
                <c:pt idx="1">
                  <c:v>52.46</c:v>
                </c:pt>
                <c:pt idx="2">
                  <c:v>59.19</c:v>
                </c:pt>
                <c:pt idx="3">
                  <c:v>59.45</c:v>
                </c:pt>
                <c:pt idx="4">
                  <c:v>60.85</c:v>
                </c:pt>
              </c:numCache>
            </c:numRef>
          </c:val>
        </c:ser>
        <c:dLbls>
          <c:showLegendKey val="0"/>
          <c:showVal val="0"/>
          <c:showCatName val="0"/>
          <c:showSerName val="0"/>
          <c:showPercent val="0"/>
          <c:showBubbleSize val="0"/>
        </c:dLbls>
        <c:gapWidth val="150"/>
        <c:axId val="115440640"/>
        <c:axId val="115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15440640"/>
        <c:axId val="115459200"/>
      </c:lineChart>
      <c:dateAx>
        <c:axId val="115440640"/>
        <c:scaling>
          <c:orientation val="minMax"/>
        </c:scaling>
        <c:delete val="1"/>
        <c:axPos val="b"/>
        <c:numFmt formatCode="ge" sourceLinked="1"/>
        <c:majorTickMark val="none"/>
        <c:minorTickMark val="none"/>
        <c:tickLblPos val="none"/>
        <c:crossAx val="115459200"/>
        <c:crosses val="autoZero"/>
        <c:auto val="1"/>
        <c:lblOffset val="100"/>
        <c:baseTimeUnit val="years"/>
      </c:dateAx>
      <c:valAx>
        <c:axId val="115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59.31</c:v>
                </c:pt>
                <c:pt idx="1">
                  <c:v>64.650000000000006</c:v>
                </c:pt>
                <c:pt idx="2">
                  <c:v>54.51</c:v>
                </c:pt>
                <c:pt idx="3">
                  <c:v>51.47</c:v>
                </c:pt>
                <c:pt idx="4">
                  <c:v>46.87</c:v>
                </c:pt>
              </c:numCache>
            </c:numRef>
          </c:val>
        </c:ser>
        <c:dLbls>
          <c:showLegendKey val="0"/>
          <c:showVal val="0"/>
          <c:showCatName val="0"/>
          <c:showSerName val="0"/>
          <c:showPercent val="0"/>
          <c:showBubbleSize val="0"/>
        </c:dLbls>
        <c:gapWidth val="150"/>
        <c:axId val="94853760"/>
        <c:axId val="948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53760"/>
        <c:axId val="94855936"/>
      </c:lineChart>
      <c:dateAx>
        <c:axId val="94853760"/>
        <c:scaling>
          <c:orientation val="minMax"/>
        </c:scaling>
        <c:delete val="1"/>
        <c:axPos val="b"/>
        <c:numFmt formatCode="ge" sourceLinked="1"/>
        <c:majorTickMark val="none"/>
        <c:minorTickMark val="none"/>
        <c:tickLblPos val="none"/>
        <c:crossAx val="94855936"/>
        <c:crosses val="autoZero"/>
        <c:auto val="1"/>
        <c:lblOffset val="100"/>
        <c:baseTimeUnit val="years"/>
      </c:dateAx>
      <c:valAx>
        <c:axId val="948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82048"/>
        <c:axId val="977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82048"/>
        <c:axId val="97730944"/>
      </c:lineChart>
      <c:dateAx>
        <c:axId val="94882048"/>
        <c:scaling>
          <c:orientation val="minMax"/>
        </c:scaling>
        <c:delete val="1"/>
        <c:axPos val="b"/>
        <c:numFmt formatCode="ge" sourceLinked="1"/>
        <c:majorTickMark val="none"/>
        <c:minorTickMark val="none"/>
        <c:tickLblPos val="none"/>
        <c:crossAx val="97730944"/>
        <c:crosses val="autoZero"/>
        <c:auto val="1"/>
        <c:lblOffset val="100"/>
        <c:baseTimeUnit val="years"/>
      </c:dateAx>
      <c:valAx>
        <c:axId val="977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42208"/>
        <c:axId val="97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42208"/>
        <c:axId val="97760768"/>
      </c:lineChart>
      <c:dateAx>
        <c:axId val="97742208"/>
        <c:scaling>
          <c:orientation val="minMax"/>
        </c:scaling>
        <c:delete val="1"/>
        <c:axPos val="b"/>
        <c:numFmt formatCode="ge" sourceLinked="1"/>
        <c:majorTickMark val="none"/>
        <c:minorTickMark val="none"/>
        <c:tickLblPos val="none"/>
        <c:crossAx val="97760768"/>
        <c:crosses val="autoZero"/>
        <c:auto val="1"/>
        <c:lblOffset val="100"/>
        <c:baseTimeUnit val="years"/>
      </c:dateAx>
      <c:valAx>
        <c:axId val="97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53056"/>
        <c:axId val="1070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3056"/>
        <c:axId val="107054976"/>
      </c:lineChart>
      <c:dateAx>
        <c:axId val="107053056"/>
        <c:scaling>
          <c:orientation val="minMax"/>
        </c:scaling>
        <c:delete val="1"/>
        <c:axPos val="b"/>
        <c:numFmt formatCode="ge" sourceLinked="1"/>
        <c:majorTickMark val="none"/>
        <c:minorTickMark val="none"/>
        <c:tickLblPos val="none"/>
        <c:crossAx val="107054976"/>
        <c:crosses val="autoZero"/>
        <c:auto val="1"/>
        <c:lblOffset val="100"/>
        <c:baseTimeUnit val="years"/>
      </c:dateAx>
      <c:valAx>
        <c:axId val="1070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83264"/>
        <c:axId val="107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83264"/>
        <c:axId val="107085184"/>
      </c:lineChart>
      <c:dateAx>
        <c:axId val="107083264"/>
        <c:scaling>
          <c:orientation val="minMax"/>
        </c:scaling>
        <c:delete val="1"/>
        <c:axPos val="b"/>
        <c:numFmt formatCode="ge" sourceLinked="1"/>
        <c:majorTickMark val="none"/>
        <c:minorTickMark val="none"/>
        <c:tickLblPos val="none"/>
        <c:crossAx val="107085184"/>
        <c:crosses val="autoZero"/>
        <c:auto val="1"/>
        <c:lblOffset val="100"/>
        <c:baseTimeUnit val="years"/>
      </c:dateAx>
      <c:valAx>
        <c:axId val="107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16784.95</c:v>
                </c:pt>
                <c:pt idx="1">
                  <c:v>12921.5</c:v>
                </c:pt>
                <c:pt idx="2">
                  <c:v>11825.93</c:v>
                </c:pt>
                <c:pt idx="3">
                  <c:v>4477.1099999999997</c:v>
                </c:pt>
                <c:pt idx="4">
                  <c:v>4216.3900000000003</c:v>
                </c:pt>
              </c:numCache>
            </c:numRef>
          </c:val>
        </c:ser>
        <c:dLbls>
          <c:showLegendKey val="0"/>
          <c:showVal val="0"/>
          <c:showCatName val="0"/>
          <c:showSerName val="0"/>
          <c:showPercent val="0"/>
          <c:showBubbleSize val="0"/>
        </c:dLbls>
        <c:gapWidth val="150"/>
        <c:axId val="107115648"/>
        <c:axId val="107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7115648"/>
        <c:axId val="107117568"/>
      </c:lineChart>
      <c:dateAx>
        <c:axId val="107115648"/>
        <c:scaling>
          <c:orientation val="minMax"/>
        </c:scaling>
        <c:delete val="1"/>
        <c:axPos val="b"/>
        <c:numFmt formatCode="ge" sourceLinked="1"/>
        <c:majorTickMark val="none"/>
        <c:minorTickMark val="none"/>
        <c:tickLblPos val="none"/>
        <c:crossAx val="107117568"/>
        <c:crosses val="autoZero"/>
        <c:auto val="1"/>
        <c:lblOffset val="100"/>
        <c:baseTimeUnit val="years"/>
      </c:dateAx>
      <c:valAx>
        <c:axId val="107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22.41</c:v>
                </c:pt>
                <c:pt idx="1">
                  <c:v>17</c:v>
                </c:pt>
                <c:pt idx="2">
                  <c:v>20.72</c:v>
                </c:pt>
                <c:pt idx="3">
                  <c:v>20.149999999999999</c:v>
                </c:pt>
                <c:pt idx="4">
                  <c:v>21.03</c:v>
                </c:pt>
              </c:numCache>
            </c:numRef>
          </c:val>
        </c:ser>
        <c:dLbls>
          <c:showLegendKey val="0"/>
          <c:showVal val="0"/>
          <c:showCatName val="0"/>
          <c:showSerName val="0"/>
          <c:showPercent val="0"/>
          <c:showBubbleSize val="0"/>
        </c:dLbls>
        <c:gapWidth val="150"/>
        <c:axId val="107483904"/>
        <c:axId val="1074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7483904"/>
        <c:axId val="107485824"/>
      </c:lineChart>
      <c:dateAx>
        <c:axId val="107483904"/>
        <c:scaling>
          <c:orientation val="minMax"/>
        </c:scaling>
        <c:delete val="1"/>
        <c:axPos val="b"/>
        <c:numFmt formatCode="ge" sourceLinked="1"/>
        <c:majorTickMark val="none"/>
        <c:minorTickMark val="none"/>
        <c:tickLblPos val="none"/>
        <c:crossAx val="107485824"/>
        <c:crosses val="autoZero"/>
        <c:auto val="1"/>
        <c:lblOffset val="100"/>
        <c:baseTimeUnit val="years"/>
      </c:dateAx>
      <c:valAx>
        <c:axId val="1074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787.8</c:v>
                </c:pt>
                <c:pt idx="1">
                  <c:v>1059.97</c:v>
                </c:pt>
                <c:pt idx="2">
                  <c:v>899.41</c:v>
                </c:pt>
                <c:pt idx="3">
                  <c:v>933.84</c:v>
                </c:pt>
                <c:pt idx="4">
                  <c:v>907.29</c:v>
                </c:pt>
              </c:numCache>
            </c:numRef>
          </c:val>
        </c:ser>
        <c:dLbls>
          <c:showLegendKey val="0"/>
          <c:showVal val="0"/>
          <c:showCatName val="0"/>
          <c:showSerName val="0"/>
          <c:showPercent val="0"/>
          <c:showBubbleSize val="0"/>
        </c:dLbls>
        <c:gapWidth val="150"/>
        <c:axId val="107528192"/>
        <c:axId val="1075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7528192"/>
        <c:axId val="107530112"/>
      </c:lineChart>
      <c:dateAx>
        <c:axId val="107528192"/>
        <c:scaling>
          <c:orientation val="minMax"/>
        </c:scaling>
        <c:delete val="1"/>
        <c:axPos val="b"/>
        <c:numFmt formatCode="ge" sourceLinked="1"/>
        <c:majorTickMark val="none"/>
        <c:minorTickMark val="none"/>
        <c:tickLblPos val="none"/>
        <c:crossAx val="107530112"/>
        <c:crosses val="autoZero"/>
        <c:auto val="1"/>
        <c:lblOffset val="100"/>
        <c:baseTimeUnit val="years"/>
      </c:dateAx>
      <c:valAx>
        <c:axId val="107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I5" sqref="AI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北海道　標茶町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125</v>
      </c>
      <c r="AE8" s="49"/>
      <c r="AF8" s="49"/>
      <c r="AG8" s="49"/>
      <c r="AH8" s="49"/>
      <c r="AI8" s="49"/>
      <c r="AJ8" s="49"/>
      <c r="AK8" s="4"/>
      <c r="AL8" s="50">
        <f>データ!S6</f>
        <v>7821</v>
      </c>
      <c r="AM8" s="50"/>
      <c r="AN8" s="50"/>
      <c r="AO8" s="50"/>
      <c r="AP8" s="50"/>
      <c r="AQ8" s="50"/>
      <c r="AR8" s="50"/>
      <c r="AS8" s="50"/>
      <c r="AT8" s="45">
        <f>データ!T6</f>
        <v>1099.3699999999999</v>
      </c>
      <c r="AU8" s="45"/>
      <c r="AV8" s="45"/>
      <c r="AW8" s="45"/>
      <c r="AX8" s="45"/>
      <c r="AY8" s="45"/>
      <c r="AZ8" s="45"/>
      <c r="BA8" s="45"/>
      <c r="BB8" s="45">
        <f>データ!U6</f>
        <v>7.11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7.6</v>
      </c>
      <c r="Q10" s="45"/>
      <c r="R10" s="45"/>
      <c r="S10" s="45"/>
      <c r="T10" s="45"/>
      <c r="U10" s="45"/>
      <c r="V10" s="45"/>
      <c r="W10" s="45">
        <f>データ!Q6</f>
        <v>70.72</v>
      </c>
      <c r="X10" s="45"/>
      <c r="Y10" s="45"/>
      <c r="Z10" s="45"/>
      <c r="AA10" s="45"/>
      <c r="AB10" s="45"/>
      <c r="AC10" s="45"/>
      <c r="AD10" s="50">
        <f>データ!R6</f>
        <v>3130</v>
      </c>
      <c r="AE10" s="50"/>
      <c r="AF10" s="50"/>
      <c r="AG10" s="50"/>
      <c r="AH10" s="50"/>
      <c r="AI10" s="50"/>
      <c r="AJ10" s="50"/>
      <c r="AK10" s="2"/>
      <c r="AL10" s="50">
        <f>データ!V6</f>
        <v>585</v>
      </c>
      <c r="AM10" s="50"/>
      <c r="AN10" s="50"/>
      <c r="AO10" s="50"/>
      <c r="AP10" s="50"/>
      <c r="AQ10" s="50"/>
      <c r="AR10" s="50"/>
      <c r="AS10" s="50"/>
      <c r="AT10" s="45">
        <f>データ!W6</f>
        <v>0.59</v>
      </c>
      <c r="AU10" s="45"/>
      <c r="AV10" s="45"/>
      <c r="AW10" s="45"/>
      <c r="AX10" s="45"/>
      <c r="AY10" s="45"/>
      <c r="AZ10" s="45"/>
      <c r="BA10" s="45"/>
      <c r="BB10" s="45">
        <f>データ!X6</f>
        <v>991.53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2"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16641</v>
      </c>
      <c r="D6" s="33">
        <f t="shared" si="3"/>
        <v>47</v>
      </c>
      <c r="E6" s="33">
        <f t="shared" si="3"/>
        <v>17</v>
      </c>
      <c r="F6" s="33">
        <f t="shared" si="3"/>
        <v>4</v>
      </c>
      <c r="G6" s="33">
        <f t="shared" si="3"/>
        <v>0</v>
      </c>
      <c r="H6" s="33" t="str">
        <f t="shared" si="3"/>
        <v>北海道　標茶町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7.6</v>
      </c>
      <c r="Q6" s="34">
        <f t="shared" si="3"/>
        <v>70.72</v>
      </c>
      <c r="R6" s="34">
        <f t="shared" si="3"/>
        <v>3130</v>
      </c>
      <c r="S6" s="34">
        <f t="shared" si="3"/>
        <v>7821</v>
      </c>
      <c r="T6" s="34">
        <f t="shared" si="3"/>
        <v>1099.3699999999999</v>
      </c>
      <c r="U6" s="34">
        <f t="shared" si="3"/>
        <v>7.11</v>
      </c>
      <c r="V6" s="34">
        <f t="shared" si="3"/>
        <v>585</v>
      </c>
      <c r="W6" s="34">
        <f t="shared" si="3"/>
        <v>0.59</v>
      </c>
      <c r="X6" s="34">
        <f t="shared" si="3"/>
        <v>991.53</v>
      </c>
      <c r="Y6" s="35">
        <f>IF(Y7="",NA(),Y7)</f>
        <v>59.31</v>
      </c>
      <c r="Z6" s="35">
        <f t="shared" ref="Z6:AH6" si="4">IF(Z7="",NA(),Z7)</f>
        <v>64.650000000000006</v>
      </c>
      <c r="AA6" s="35">
        <f t="shared" si="4"/>
        <v>54.51</v>
      </c>
      <c r="AB6" s="35">
        <f t="shared" si="4"/>
        <v>51.47</v>
      </c>
      <c r="AC6" s="35">
        <f t="shared" si="4"/>
        <v>46.87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16784.95</v>
      </c>
      <c r="BG6" s="35">
        <f t="shared" ref="BG6:BO6" si="7">IF(BG7="",NA(),BG7)</f>
        <v>12921.5</v>
      </c>
      <c r="BH6" s="35">
        <f t="shared" si="7"/>
        <v>11825.93</v>
      </c>
      <c r="BI6" s="35">
        <f t="shared" si="7"/>
        <v>4477.1099999999997</v>
      </c>
      <c r="BJ6" s="35">
        <f t="shared" si="7"/>
        <v>4216.3900000000003</v>
      </c>
      <c r="BK6" s="35">
        <f t="shared" si="7"/>
        <v>1716.82</v>
      </c>
      <c r="BL6" s="35">
        <f t="shared" si="7"/>
        <v>1554.05</v>
      </c>
      <c r="BM6" s="35">
        <f t="shared" si="7"/>
        <v>1671.86</v>
      </c>
      <c r="BN6" s="35">
        <f t="shared" si="7"/>
        <v>1673.47</v>
      </c>
      <c r="BO6" s="35">
        <f t="shared" si="7"/>
        <v>1592.72</v>
      </c>
      <c r="BP6" s="34" t="str">
        <f>IF(BP7="","",IF(BP7="-","【-】","【"&amp;SUBSTITUTE(TEXT(BP7,"#,##0.00"),"-","△")&amp;"】"))</f>
        <v>【1,348.09】</v>
      </c>
      <c r="BQ6" s="35">
        <f>IF(BQ7="",NA(),BQ7)</f>
        <v>22.41</v>
      </c>
      <c r="BR6" s="35">
        <f t="shared" ref="BR6:BZ6" si="8">IF(BR7="",NA(),BR7)</f>
        <v>17</v>
      </c>
      <c r="BS6" s="35">
        <f t="shared" si="8"/>
        <v>20.72</v>
      </c>
      <c r="BT6" s="35">
        <f t="shared" si="8"/>
        <v>20.149999999999999</v>
      </c>
      <c r="BU6" s="35">
        <f t="shared" si="8"/>
        <v>21.03</v>
      </c>
      <c r="BV6" s="35">
        <f t="shared" si="8"/>
        <v>51.73</v>
      </c>
      <c r="BW6" s="35">
        <f t="shared" si="8"/>
        <v>53.01</v>
      </c>
      <c r="BX6" s="35">
        <f t="shared" si="8"/>
        <v>50.54</v>
      </c>
      <c r="BY6" s="35">
        <f t="shared" si="8"/>
        <v>49.22</v>
      </c>
      <c r="BZ6" s="35">
        <f t="shared" si="8"/>
        <v>53.7</v>
      </c>
      <c r="CA6" s="34" t="str">
        <f>IF(CA7="","",IF(CA7="-","【-】","【"&amp;SUBSTITUTE(TEXT(CA7,"#,##0.00"),"-","△")&amp;"】"))</f>
        <v>【69.80】</v>
      </c>
      <c r="CB6" s="35">
        <f>IF(CB7="",NA(),CB7)</f>
        <v>787.8</v>
      </c>
      <c r="CC6" s="35">
        <f t="shared" ref="CC6:CK6" si="9">IF(CC7="",NA(),CC7)</f>
        <v>1059.97</v>
      </c>
      <c r="CD6" s="35">
        <f t="shared" si="9"/>
        <v>899.41</v>
      </c>
      <c r="CE6" s="35">
        <f t="shared" si="9"/>
        <v>933.84</v>
      </c>
      <c r="CF6" s="35">
        <f t="shared" si="9"/>
        <v>907.29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32.270000000000003</v>
      </c>
      <c r="CN6" s="35">
        <f t="shared" ref="CN6:CV6" si="10">IF(CN7="",NA(),CN7)</f>
        <v>62.76</v>
      </c>
      <c r="CO6" s="35">
        <f t="shared" si="10"/>
        <v>56.63</v>
      </c>
      <c r="CP6" s="35">
        <f t="shared" si="10"/>
        <v>39.15</v>
      </c>
      <c r="CQ6" s="35">
        <f t="shared" si="10"/>
        <v>42.64</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48.19</v>
      </c>
      <c r="CY6" s="35">
        <f t="shared" ref="CY6:DG6" si="11">IF(CY7="",NA(),CY7)</f>
        <v>52.46</v>
      </c>
      <c r="CZ6" s="35">
        <f t="shared" si="11"/>
        <v>59.19</v>
      </c>
      <c r="DA6" s="35">
        <f t="shared" si="11"/>
        <v>59.45</v>
      </c>
      <c r="DB6" s="35">
        <f t="shared" si="11"/>
        <v>60.85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16641</v>
      </c>
      <c r="D7" s="37">
        <v>47</v>
      </c>
      <c r="E7" s="37">
        <v>17</v>
      </c>
      <c r="F7" s="37">
        <v>4</v>
      </c>
      <c r="G7" s="37">
        <v>0</v>
      </c>
      <c r="H7" s="37" t="s">
        <v>110</v>
      </c>
      <c r="I7" s="37" t="s">
        <v>111</v>
      </c>
      <c r="J7" s="37" t="s">
        <v>112</v>
      </c>
      <c r="K7" s="37" t="s">
        <v>113</v>
      </c>
      <c r="L7" s="37" t="s">
        <v>114</v>
      </c>
      <c r="M7" s="37"/>
      <c r="N7" s="38" t="s">
        <v>115</v>
      </c>
      <c r="O7" s="38" t="s">
        <v>116</v>
      </c>
      <c r="P7" s="38">
        <v>7.6</v>
      </c>
      <c r="Q7" s="38">
        <v>70.72</v>
      </c>
      <c r="R7" s="38">
        <v>3130</v>
      </c>
      <c r="S7" s="38">
        <v>7821</v>
      </c>
      <c r="T7" s="38">
        <v>1099.3699999999999</v>
      </c>
      <c r="U7" s="38">
        <v>7.11</v>
      </c>
      <c r="V7" s="38">
        <v>585</v>
      </c>
      <c r="W7" s="38">
        <v>0.59</v>
      </c>
      <c r="X7" s="38">
        <v>991.53</v>
      </c>
      <c r="Y7" s="38">
        <v>59.31</v>
      </c>
      <c r="Z7" s="38">
        <v>64.650000000000006</v>
      </c>
      <c r="AA7" s="38">
        <v>54.51</v>
      </c>
      <c r="AB7" s="38">
        <v>51.47</v>
      </c>
      <c r="AC7" s="38">
        <v>46.87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16784.95</v>
      </c>
      <c r="BG7" s="38">
        <v>12921.5</v>
      </c>
      <c r="BH7" s="38">
        <v>11825.93</v>
      </c>
      <c r="BI7" s="38">
        <v>4477.1099999999997</v>
      </c>
      <c r="BJ7" s="38">
        <v>4216.3900000000003</v>
      </c>
      <c r="BK7" s="38">
        <v>1716.82</v>
      </c>
      <c r="BL7" s="38">
        <v>1554.05</v>
      </c>
      <c r="BM7" s="38">
        <v>1671.86</v>
      </c>
      <c r="BN7" s="38">
        <v>1673.47</v>
      </c>
      <c r="BO7" s="38">
        <v>1592.72</v>
      </c>
      <c r="BP7" s="38">
        <v>1348.09</v>
      </c>
      <c r="BQ7" s="38">
        <v>22.41</v>
      </c>
      <c r="BR7" s="38">
        <v>17</v>
      </c>
      <c r="BS7" s="38">
        <v>20.72</v>
      </c>
      <c r="BT7" s="38">
        <v>20.149999999999999</v>
      </c>
      <c r="BU7" s="38">
        <v>21.03</v>
      </c>
      <c r="BV7" s="38">
        <v>51.73</v>
      </c>
      <c r="BW7" s="38">
        <v>53.01</v>
      </c>
      <c r="BX7" s="38">
        <v>50.54</v>
      </c>
      <c r="BY7" s="38">
        <v>49.22</v>
      </c>
      <c r="BZ7" s="38">
        <v>53.7</v>
      </c>
      <c r="CA7" s="38">
        <v>69.8</v>
      </c>
      <c r="CB7" s="38">
        <v>787.8</v>
      </c>
      <c r="CC7" s="38">
        <v>1059.97</v>
      </c>
      <c r="CD7" s="38">
        <v>899.41</v>
      </c>
      <c r="CE7" s="38">
        <v>933.84</v>
      </c>
      <c r="CF7" s="38">
        <v>907.29</v>
      </c>
      <c r="CG7" s="38">
        <v>310.47000000000003</v>
      </c>
      <c r="CH7" s="38">
        <v>299.39</v>
      </c>
      <c r="CI7" s="38">
        <v>320.36</v>
      </c>
      <c r="CJ7" s="38">
        <v>332.02</v>
      </c>
      <c r="CK7" s="38">
        <v>300.35000000000002</v>
      </c>
      <c r="CL7" s="38">
        <v>232.54</v>
      </c>
      <c r="CM7" s="38">
        <v>32.270000000000003</v>
      </c>
      <c r="CN7" s="38">
        <v>62.76</v>
      </c>
      <c r="CO7" s="38">
        <v>56.63</v>
      </c>
      <c r="CP7" s="38">
        <v>39.15</v>
      </c>
      <c r="CQ7" s="38">
        <v>42.64</v>
      </c>
      <c r="CR7" s="38">
        <v>36.67</v>
      </c>
      <c r="CS7" s="38">
        <v>36.200000000000003</v>
      </c>
      <c r="CT7" s="38">
        <v>34.74</v>
      </c>
      <c r="CU7" s="38">
        <v>36.65</v>
      </c>
      <c r="CV7" s="38">
        <v>37.72</v>
      </c>
      <c r="CW7" s="38">
        <v>42.17</v>
      </c>
      <c r="CX7" s="38">
        <v>48.19</v>
      </c>
      <c r="CY7" s="38">
        <v>52.46</v>
      </c>
      <c r="CZ7" s="38">
        <v>59.19</v>
      </c>
      <c r="DA7" s="38">
        <v>59.45</v>
      </c>
      <c r="DB7" s="38">
        <v>60.85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tanakaH</cp:lastModifiedBy>
  <cp:lastPrinted>2018-02-06T01:42:03Z</cp:lastPrinted>
  <dcterms:created xsi:type="dcterms:W3CDTF">2017-12-25T02:16:05Z</dcterms:created>
  <dcterms:modified xsi:type="dcterms:W3CDTF">2018-02-06T01:42:12Z</dcterms:modified>
  <cp:category/>
</cp:coreProperties>
</file>