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bechafile\Users\Backup\204_260\02 管理係\31 各種調査\01 いろいろな調査\R06.01.26 経営比較分析表\"/>
    </mc:Choice>
  </mc:AlternateContent>
  <workbookProtection workbookAlgorithmName="SHA-512" workbookHashValue="QrcJzIvi/6PVYl8Y+BSclvityp8P86uD3+nq3BJ9sn53ECUhLChpXvJH8LIzBgv62TWHuaVqO0iVc+2l0bGgSw==" workbookSaltValue="6RBrWLvaChOYvFxtxXR+WA=="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<sst xmlns="http://schemas.openxmlformats.org/spreadsheetml/2006/main" count="233" uniqueCount="117">
  <si>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</si>
  <si>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</si>
  <si>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</si>
  <si>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</si>
  <si>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</si>
  <si>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</si>
  <si>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</si>
  <si>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</si>
  <si>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</si>
  <si>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</si>
  <si>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</si>
  <si>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</si>
  <si>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</si>
  <si>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</si>
  <si>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</si>
  <si>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</si>
  <si>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</si>
  <si>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</si>
  <si>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</si>
  <si>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</si>
  <si>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</si>
  <si>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</si>
  <si>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</si>
  <si>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</si>
  <si>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</si>
  <si>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</si>
  <si>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</si>
  <si>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</si>
  <si>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</si>
  <si>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</si>
  <si>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</si>
  <si>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</si>
  <si>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</si>
  <si>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</si>
  <si>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</si>
  <si>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</si>
  <si>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</si>
  <si>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</si>
  <si>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</si>
  <si>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</si>
  <si>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</si>
  <si>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</si>
  <si>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</si>
  <si>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</si>
  <si>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</si>
  <si>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</si>
  <si>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</si>
  <si>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</si>
  <si>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</si>
  <si>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</si>
  <si>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</si>
  <si>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</si>
  <si>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</si>
  <si>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</si>
  <si>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</si>
  <si>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</si>
  <si>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</si>
  <si>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</si>
  <si>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</si>
  <si>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</si>
  <si>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</si>
  <si>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</si>
  <si>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</si>
  <si>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</si>
  <si>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</si>
  <si>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</si>
  <si>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</si>
  <si>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</si>
  <si>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</si>
  <si>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</si>
  <si>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</si>
  <si>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</si>
  <si>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</si>
  <si>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</si>
  <si>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</si>
  <si>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</si>
  <si>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</si>
  <si>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</si>
  <si>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</si>
  <si>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</si>
  <si>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</si>
  <si>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</si>
  <si>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</si>
  <si>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</si>
  <si>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</si>
  <si>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</si>
  <si>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</si>
  <si>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</si>
  <si>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</si>
  <si>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</si>
  <si>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</si>
  <si>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</si>
  <si>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</si>
  <si>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</si>
  <si>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</si>
  <si>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標茶町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</si>
  <si>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</si>
  <si>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</si>
  <si>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</si>
  <si>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</si>
  <si>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</si>
  <si>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</si>
  <si>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</si>
  <si>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</si>
  <si>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</si>
  <si>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</si>
  <si>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</si>
  <si>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</si>
  <si>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</si>
  <si>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</si>
  <si>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</si>
  <si>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</si>
  <si>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</si>
  <si>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</si>
  <si>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経営状況については、①収益的収支比率、④企業債残高対給水収益比率、⑤料金回収率、⑥給水原価、⑦施設利用率、⑧有収率ともに健全経営がなされていることがわかる。
　一方、老朽化の状況については、虹別地区においてポンプ場新設を含めた総合的な施設整備事業を実施していることから、当該期間中の管路更新率は低い数値となっている。</t>
    <rPh sb="1" eb="3">
      <t>ケイエイ</t>
    </rPh>
    <rPh sb="3" eb="5">
      <t>ジョウキョウ</t>
    </rPh>
    <rPh sb="12" eb="15">
      <t>シュウエキテキ</t>
    </rPh>
    <rPh sb="15" eb="17">
      <t>シュウシ</t>
    </rPh>
    <rPh sb="17" eb="19">
      <t>ヒリツ</t>
    </rPh>
    <rPh sb="21" eb="23">
      <t>キギョウ</t>
    </rPh>
    <rPh sb="23" eb="24">
      <t>サイ</t>
    </rPh>
    <rPh sb="24" eb="26">
      <t>ザンダカ</t>
    </rPh>
    <rPh sb="26" eb="27">
      <t>タイ</t>
    </rPh>
    <rPh sb="27" eb="29">
      <t>キュウスイ</t>
    </rPh>
    <rPh sb="29" eb="31">
      <t>シュウエキ</t>
    </rPh>
    <rPh sb="31" eb="33">
      <t>ヒリツ</t>
    </rPh>
    <rPh sb="35" eb="37">
      <t>リョウキン</t>
    </rPh>
    <rPh sb="37" eb="39">
      <t>カイシュウ</t>
    </rPh>
    <rPh sb="39" eb="40">
      <t>リツ</t>
    </rPh>
    <rPh sb="42" eb="44">
      <t>キュウスイ</t>
    </rPh>
    <rPh sb="44" eb="46">
      <t>ゲンカ</t>
    </rPh>
    <rPh sb="48" eb="50">
      <t>シセツ</t>
    </rPh>
    <rPh sb="50" eb="52">
      <t>リヨウ</t>
    </rPh>
    <rPh sb="52" eb="53">
      <t>リツ</t>
    </rPh>
    <rPh sb="55" eb="57">
      <t>ユウシュウ</t>
    </rPh>
    <rPh sb="57" eb="58">
      <t>リツ</t>
    </rPh>
    <rPh sb="61" eb="63">
      <t>ケンゼン</t>
    </rPh>
    <rPh sb="63" eb="65">
      <t>ケイエイ</t>
    </rPh>
    <rPh sb="81" eb="83">
      <t>イッポウ</t>
    </rPh>
    <rPh sb="84" eb="87">
      <t>ロウキュウカ</t>
    </rPh>
    <rPh sb="88" eb="90">
      <t>ジョウキョウ</t>
    </rPh>
    <rPh sb="96" eb="98">
      <t>ニジベツ</t>
    </rPh>
    <rPh sb="98" eb="100">
      <t>チク</t>
    </rPh>
    <rPh sb="107" eb="108">
      <t>ジョウ</t>
    </rPh>
    <rPh sb="108" eb="110">
      <t>シンセツ</t>
    </rPh>
    <rPh sb="111" eb="112">
      <t>フク</t>
    </rPh>
    <rPh sb="114" eb="117">
      <t>ソウゴウテキ</t>
    </rPh>
    <rPh sb="118" eb="120">
      <t>シセツ</t>
    </rPh>
    <rPh sb="120" eb="122">
      <t>セイビ</t>
    </rPh>
    <rPh sb="122" eb="124">
      <t>ジギョウ</t>
    </rPh>
    <rPh sb="125" eb="127">
      <t>ジッシ</t>
    </rPh>
    <rPh sb="136" eb="138">
      <t>トウガイ</t>
    </rPh>
    <rPh sb="138" eb="141">
      <t>キカンチュウ</t>
    </rPh>
    <rPh sb="142" eb="144">
      <t>カンロ</t>
    </rPh>
    <rPh sb="144" eb="146">
      <t>コウシン</t>
    </rPh>
    <rPh sb="146" eb="147">
      <t>リツ</t>
    </rPh>
    <rPh sb="148" eb="149">
      <t>ヒク</t>
    </rPh>
    <rPh sb="150" eb="152">
      <t>スウチ</t>
    </rPh>
    <phoneticPr fontId="16"/>
  </si>
  <si>
    <t>①経費節減の徹底により、収益的収支比率は146.71％と100％以上となっていることから黒字であることを示しており、全国平均を73.71ポイント、類似団体平均値を79.69ポイント上回っている。
④事業規模に見合った適正な投資と有利な補助事業の活用等により、企業債残高対給水収益比率は252.59％と全国平均値、類似団体平均値ともに大きく下回る水準を維持している。
⑤経営管理の徹底により、料金回収率は112.58％と全国平均値、類似団体平均値ともに大きく上回っている。
⑥経費節減の徹底により、給水原価は120.72円と全国平均値よりも200.11円、類似団体平均値322.10円廉価となっている。
⑦計画的な施設整備により、施設利用率は64.82％と全国平均値よりも8.67ポイント、類似団体平均値よりも12.98ポイント高い。
⑧漏水対策等の継続実施により、有収率は74.00％と全国平均値よりも3.99ポイント、類似団体平均値よりも6.06ポイント上回っている。</t>
    <rPh sb="1" eb="3">
      <t>ケイヒ</t>
    </rPh>
    <rPh sb="3" eb="5">
      <t>セツゲン</t>
    </rPh>
    <rPh sb="6" eb="8">
      <t>テッテイ</t>
    </rPh>
    <rPh sb="12" eb="15">
      <t>シュウエキテキ</t>
    </rPh>
    <rPh sb="15" eb="17">
      <t>シュウシ</t>
    </rPh>
    <rPh sb="17" eb="19">
      <t>ヒリツ</t>
    </rPh>
    <rPh sb="73" eb="75">
      <t>ルイジ</t>
    </rPh>
    <rPh sb="75" eb="77">
      <t>ダンタイ</t>
    </rPh>
    <rPh sb="77" eb="80">
      <t>ヘイキンチ</t>
    </rPh>
    <rPh sb="90" eb="92">
      <t>ウワマワ</t>
    </rPh>
    <rPh sb="99" eb="101">
      <t>ジギョウ</t>
    </rPh>
    <rPh sb="101" eb="103">
      <t>キボ</t>
    </rPh>
    <rPh sb="104" eb="106">
      <t>ミア</t>
    </rPh>
    <rPh sb="108" eb="110">
      <t>テキセイ</t>
    </rPh>
    <rPh sb="111" eb="113">
      <t>トウシ</t>
    </rPh>
    <rPh sb="114" eb="116">
      <t>ユウリ</t>
    </rPh>
    <rPh sb="117" eb="119">
      <t>ホジョ</t>
    </rPh>
    <rPh sb="119" eb="121">
      <t>ジギョウ</t>
    </rPh>
    <rPh sb="122" eb="124">
      <t>カツヨウ</t>
    </rPh>
    <rPh sb="124" eb="125">
      <t>トウ</t>
    </rPh>
    <rPh sb="129" eb="131">
      <t>キギョウ</t>
    </rPh>
    <rPh sb="131" eb="132">
      <t>サイ</t>
    </rPh>
    <rPh sb="132" eb="134">
      <t>ザンダカ</t>
    </rPh>
    <rPh sb="134" eb="135">
      <t>タイ</t>
    </rPh>
    <rPh sb="135" eb="137">
      <t>キュウスイ</t>
    </rPh>
    <rPh sb="137" eb="139">
      <t>シュウエキ</t>
    </rPh>
    <rPh sb="139" eb="141">
      <t>ヒリツ</t>
    </rPh>
    <rPh sb="150" eb="152">
      <t>ゼンコク</t>
    </rPh>
    <rPh sb="152" eb="155">
      <t>ヘイキンチ</t>
    </rPh>
    <rPh sb="156" eb="158">
      <t>ルイジ</t>
    </rPh>
    <rPh sb="158" eb="160">
      <t>ダンタイ</t>
    </rPh>
    <rPh sb="160" eb="163">
      <t>ヘイキンチ</t>
    </rPh>
    <rPh sb="166" eb="167">
      <t>オオ</t>
    </rPh>
    <rPh sb="169" eb="171">
      <t>シタマワ</t>
    </rPh>
    <rPh sb="172" eb="174">
      <t>スイジュン</t>
    </rPh>
    <rPh sb="175" eb="177">
      <t>イジ</t>
    </rPh>
    <rPh sb="184" eb="186">
      <t>ケイエイ</t>
    </rPh>
    <rPh sb="186" eb="188">
      <t>カンリ</t>
    </rPh>
    <rPh sb="189" eb="191">
      <t>テッテイ</t>
    </rPh>
    <rPh sb="195" eb="197">
      <t>リョウキン</t>
    </rPh>
    <rPh sb="197" eb="199">
      <t>カイシュウ</t>
    </rPh>
    <rPh sb="199" eb="200">
      <t>リツ</t>
    </rPh>
    <rPh sb="209" eb="211">
      <t>ゼンコク</t>
    </rPh>
    <rPh sb="211" eb="213">
      <t>ヘイキン</t>
    </rPh>
    <rPh sb="213" eb="214">
      <t>チ</t>
    </rPh>
    <rPh sb="215" eb="217">
      <t>ルイジ</t>
    </rPh>
    <rPh sb="217" eb="219">
      <t>ダンタイ</t>
    </rPh>
    <rPh sb="219" eb="222">
      <t>ヘイキンチ</t>
    </rPh>
    <rPh sb="225" eb="226">
      <t>オオ</t>
    </rPh>
    <rPh sb="228" eb="230">
      <t>ウワマワ</t>
    </rPh>
    <rPh sb="237" eb="239">
      <t>ケイヒ</t>
    </rPh>
    <rPh sb="239" eb="241">
      <t>セツゲン</t>
    </rPh>
    <rPh sb="242" eb="244">
      <t>テッテイ</t>
    </rPh>
    <rPh sb="248" eb="250">
      <t>キュウスイ</t>
    </rPh>
    <rPh sb="250" eb="252">
      <t>ゲンカ</t>
    </rPh>
    <rPh sb="259" eb="260">
      <t>エン</t>
    </rPh>
    <rPh sb="261" eb="263">
      <t>ゼンコク</t>
    </rPh>
    <rPh sb="263" eb="265">
      <t>ヘイキン</t>
    </rPh>
    <rPh sb="265" eb="266">
      <t>チ</t>
    </rPh>
    <rPh sb="275" eb="276">
      <t>エン</t>
    </rPh>
    <rPh sb="277" eb="279">
      <t>ルイジ</t>
    </rPh>
    <rPh sb="279" eb="281">
      <t>ダンタイ</t>
    </rPh>
    <rPh sb="281" eb="284">
      <t>ヘイキンチ</t>
    </rPh>
    <rPh sb="290" eb="291">
      <t>エン</t>
    </rPh>
    <rPh sb="291" eb="293">
      <t>レンカ</t>
    </rPh>
    <rPh sb="302" eb="305">
      <t>ケイカクテキ</t>
    </rPh>
    <rPh sb="306" eb="308">
      <t>シセツ</t>
    </rPh>
    <rPh sb="308" eb="310">
      <t>セイビ</t>
    </rPh>
    <rPh sb="314" eb="316">
      <t>シセツ</t>
    </rPh>
    <rPh sb="316" eb="319">
      <t>リヨウリツ</t>
    </rPh>
    <rPh sb="327" eb="329">
      <t>ゼンコク</t>
    </rPh>
    <rPh sb="329" eb="331">
      <t>ヘイキン</t>
    </rPh>
    <rPh sb="331" eb="332">
      <t>チ</t>
    </rPh>
    <rPh sb="344" eb="346">
      <t>ルイジ</t>
    </rPh>
    <rPh sb="346" eb="348">
      <t>ダンタイ</t>
    </rPh>
    <rPh sb="348" eb="351">
      <t>ヘイキンチ</t>
    </rPh>
    <rPh sb="363" eb="364">
      <t>タカ</t>
    </rPh>
    <rPh sb="368" eb="370">
      <t>ロウスイ</t>
    </rPh>
    <rPh sb="370" eb="372">
      <t>タイサク</t>
    </rPh>
    <rPh sb="372" eb="373">
      <t>トウ</t>
    </rPh>
    <rPh sb="374" eb="376">
      <t>ケイゾク</t>
    </rPh>
    <rPh sb="376" eb="378">
      <t>ジッシ</t>
    </rPh>
    <rPh sb="382" eb="384">
      <t>ユウシュウ</t>
    </rPh>
    <rPh sb="384" eb="385">
      <t>リツ</t>
    </rPh>
    <rPh sb="393" eb="395">
      <t>ゼンコク</t>
    </rPh>
    <rPh sb="395" eb="397">
      <t>ヘイキン</t>
    </rPh>
    <rPh sb="397" eb="398">
      <t>チ</t>
    </rPh>
    <rPh sb="410" eb="412">
      <t>ルイジ</t>
    </rPh>
    <rPh sb="412" eb="414">
      <t>ダンタイ</t>
    </rPh>
    <rPh sb="414" eb="417">
      <t>ヘイキンチ</t>
    </rPh>
    <rPh sb="428" eb="430">
      <t>ウワマワ</t>
    </rPh>
    <phoneticPr fontId="16"/>
  </si>
  <si>
    <t>③水源等を含めた総合的な投資を実施していることから、今年度の管路更新率は0.00％と類似団体平均値を下回っている。</t>
    <rPh sb="1" eb="3">
      <t>スイゲン</t>
    </rPh>
    <rPh sb="3" eb="4">
      <t>トウ</t>
    </rPh>
    <rPh sb="5" eb="6">
      <t>フク</t>
    </rPh>
    <rPh sb="8" eb="11">
      <t>ソウゴウテキ</t>
    </rPh>
    <rPh sb="12" eb="14">
      <t>トウシ</t>
    </rPh>
    <rPh sb="15" eb="17">
      <t>ジッシ</t>
    </rPh>
    <rPh sb="26" eb="29">
      <t>コンネンド</t>
    </rPh>
    <rPh sb="30" eb="32">
      <t>カンロ</t>
    </rPh>
    <rPh sb="32" eb="34">
      <t>コウシン</t>
    </rPh>
    <rPh sb="34" eb="35">
      <t>リツ</t>
    </rPh>
    <rPh sb="42" eb="44">
      <t>ルイジ</t>
    </rPh>
    <rPh sb="44" eb="46">
      <t>ダンタイ</t>
    </rPh>
    <rPh sb="46" eb="49">
      <t>ヘイキンチ</t>
    </rPh>
    <rPh sb="50" eb="52">
      <t>シタマワ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</si>
</sst>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0.28999999999999998</c:v>
                </c:pt>
                <c:pt idx="1">
                  <c:v>0</c:v>
                </c:pt>
                <c:pt idx="2" formatCode="#,##0.00;&quot;△&quot;#,##0.00;&quot;-&quot;">
                  <c:v>0.01</c:v>
                </c:pt>
                <c:pt idx="3">
                  <c:v>0</c:v>
                </c:pt>
                <c:pt idx="4">
                  <c:v>0</c:v>
                </c:pt>
              </c:numCache>
            </c:numRef>
          </c:val>
          <c:extLst>
            <c:ext xmlns:c16="http://schemas.microsoft.com/office/drawing/2014/chart" uri="{C3380CC4-5D6E-409C-BE32-E72D297353CC}">
              <c16:uniqueId val="{00000000-6EF7-4E95-8BA5-34F67B3B4FF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6EF7-4E95-8BA5-34F67B3B4FF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57.51</c:v>
                </c:pt>
                <c:pt idx="1">
                  <c:v>60.33</c:v>
                </c:pt>
                <c:pt idx="2">
                  <c:v>64.239999999999995</c:v>
                </c:pt>
                <c:pt idx="3">
                  <c:v>68.28</c:v>
                </c:pt>
                <c:pt idx="4">
                  <c:v>64.819999999999993</c:v>
                </c:pt>
              </c:numCache>
            </c:numRef>
          </c:val>
          <c:extLst>
            <c:ext xmlns:c16="http://schemas.microsoft.com/office/drawing/2014/chart" uri="{C3380CC4-5D6E-409C-BE32-E72D297353CC}">
              <c16:uniqueId val="{00000000-29F5-47C3-848B-5D3B9972717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29F5-47C3-848B-5D3B9972717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80.45</c:v>
                </c:pt>
                <c:pt idx="1">
                  <c:v>77.59</c:v>
                </c:pt>
                <c:pt idx="2">
                  <c:v>76.37</c:v>
                </c:pt>
                <c:pt idx="3">
                  <c:v>73.81</c:v>
                </c:pt>
                <c:pt idx="4">
                  <c:v>74</c:v>
                </c:pt>
              </c:numCache>
            </c:numRef>
          </c:val>
          <c:extLst>
            <c:ext xmlns:c16="http://schemas.microsoft.com/office/drawing/2014/chart" uri="{C3380CC4-5D6E-409C-BE32-E72D297353CC}">
              <c16:uniqueId val="{00000000-7ADA-4A2A-92CC-8A454944102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7ADA-4A2A-92CC-8A454944102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130.16</c:v>
                </c:pt>
                <c:pt idx="1">
                  <c:v>129.13</c:v>
                </c:pt>
                <c:pt idx="2">
                  <c:v>148.69</c:v>
                </c:pt>
                <c:pt idx="3">
                  <c:v>167.53</c:v>
                </c:pt>
                <c:pt idx="4">
                  <c:v>146.71</c:v>
                </c:pt>
              </c:numCache>
            </c:numRef>
          </c:val>
          <c:extLst>
            <c:ext xmlns:c16="http://schemas.microsoft.com/office/drawing/2014/chart" uri="{C3380CC4-5D6E-409C-BE32-E72D297353CC}">
              <c16:uniqueId val="{00000000-54EA-4955-B3D7-A6294905B7A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54EA-4955-B3D7-A6294905B7A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21-47DB-BB91-D3DAFD4C32E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21-47DB-BB91-D3DAFD4C32E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D6-45F1-8D62-786D2BC3A9B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D6-45F1-8D62-786D2BC3A9B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ED-4560-A2B8-354D96C018D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ED-4560-A2B8-354D96C018D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09-459E-9777-DB3DCB35E2E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09-459E-9777-DB3DCB35E2E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17.72</c:v>
                </c:pt>
                <c:pt idx="1">
                  <c:v>80.13</c:v>
                </c:pt>
                <c:pt idx="2">
                  <c:v>150.05000000000001</c:v>
                </c:pt>
                <c:pt idx="3">
                  <c:v>223.01</c:v>
                </c:pt>
                <c:pt idx="4">
                  <c:v>252.59</c:v>
                </c:pt>
              </c:numCache>
            </c:numRef>
          </c:val>
          <c:extLst>
            <c:ext xmlns:c16="http://schemas.microsoft.com/office/drawing/2014/chart" uri="{C3380CC4-5D6E-409C-BE32-E72D297353CC}">
              <c16:uniqueId val="{00000000-44E2-460B-909F-8C1237F0ADB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44E2-460B-909F-8C1237F0ADB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129.91</c:v>
                </c:pt>
                <c:pt idx="1">
                  <c:v>120.01</c:v>
                </c:pt>
                <c:pt idx="2">
                  <c:v>137.22</c:v>
                </c:pt>
                <c:pt idx="3">
                  <c:v>129.61000000000001</c:v>
                </c:pt>
                <c:pt idx="4">
                  <c:v>112.58</c:v>
                </c:pt>
              </c:numCache>
            </c:numRef>
          </c:val>
          <c:extLst>
            <c:ext xmlns:c16="http://schemas.microsoft.com/office/drawing/2014/chart" uri="{C3380CC4-5D6E-409C-BE32-E72D297353CC}">
              <c16:uniqueId val="{00000000-33AC-4E5F-8C70-5B6E0BA37F4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33AC-4E5F-8C70-5B6E0BA37F4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102.8</c:v>
                </c:pt>
                <c:pt idx="1">
                  <c:v>111.62</c:v>
                </c:pt>
                <c:pt idx="2">
                  <c:v>98.95</c:v>
                </c:pt>
                <c:pt idx="3">
                  <c:v>104.26</c:v>
                </c:pt>
                <c:pt idx="4">
                  <c:v>120.72</c:v>
                </c:pt>
              </c:numCache>
            </c:numRef>
          </c:val>
          <c:extLst>
            <c:ext xmlns:c16="http://schemas.microsoft.com/office/drawing/2014/chart" uri="{C3380CC4-5D6E-409C-BE32-E72D297353CC}">
              <c16:uniqueId val="{00000000-9D8B-430E-9920-2D6406E5842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9D8B-430E-9920-2D6406E5842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30" zoomScale="75" zoomScaleNormal="100" zoomScaleSheetLayoutView="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北海道　標茶町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7179</v>
      </c>
      <c r="AM8" s="37"/>
      <c r="AN8" s="37"/>
      <c r="AO8" s="37"/>
      <c r="AP8" s="37"/>
      <c r="AQ8" s="37"/>
      <c r="AR8" s="37"/>
      <c r="AS8" s="37"/>
      <c r="AT8" s="38">
        <f>データ!$S$6</f>
        <v>1099.3699999999999</v>
      </c>
      <c r="AU8" s="38"/>
      <c r="AV8" s="38"/>
      <c r="AW8" s="38"/>
      <c r="AX8" s="38"/>
      <c r="AY8" s="38"/>
      <c r="AZ8" s="38"/>
      <c r="BA8" s="38"/>
      <c r="BB8" s="38">
        <f>データ!$T$6</f>
        <v>6.53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25.96</v>
      </c>
      <c r="Q10" s="38"/>
      <c r="R10" s="38"/>
      <c r="S10" s="38"/>
      <c r="T10" s="38"/>
      <c r="U10" s="38"/>
      <c r="V10" s="38"/>
      <c r="W10" s="37">
        <f>データ!$Q$6</f>
        <v>3120</v>
      </c>
      <c r="X10" s="37"/>
      <c r="Y10" s="37"/>
      <c r="Z10" s="37"/>
      <c r="AA10" s="37"/>
      <c r="AB10" s="37"/>
      <c r="AC10" s="37"/>
      <c r="AD10" s="2"/>
      <c r="AE10" s="2"/>
      <c r="AF10" s="2"/>
      <c r="AG10" s="2"/>
      <c r="AH10" s="2"/>
      <c r="AI10" s="2"/>
      <c r="AJ10" s="2"/>
      <c r="AK10" s="2"/>
      <c r="AL10" s="37">
        <f>データ!$U$6</f>
        <v>1838</v>
      </c>
      <c r="AM10" s="37"/>
      <c r="AN10" s="37"/>
      <c r="AO10" s="37"/>
      <c r="AP10" s="37"/>
      <c r="AQ10" s="37"/>
      <c r="AR10" s="37"/>
      <c r="AS10" s="37"/>
      <c r="AT10" s="38">
        <f>データ!$V$6</f>
        <v>509.95</v>
      </c>
      <c r="AU10" s="38"/>
      <c r="AV10" s="38"/>
      <c r="AW10" s="38"/>
      <c r="AX10" s="38"/>
      <c r="AY10" s="38"/>
      <c r="AZ10" s="38"/>
      <c r="BA10" s="38"/>
      <c r="BB10" s="38">
        <f>データ!$W$6</f>
        <v>3.6</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7"/>
      <c r="BM63" s="48"/>
      <c r="BN63" s="48"/>
      <c r="BO63" s="48"/>
      <c r="BP63" s="48"/>
      <c r="BQ63" s="48"/>
      <c r="BR63" s="48"/>
      <c r="BS63" s="48"/>
      <c r="BT63" s="48"/>
      <c r="BU63" s="48"/>
      <c r="BV63" s="48"/>
      <c r="BW63" s="48"/>
      <c r="BX63" s="48"/>
      <c r="BY63" s="48"/>
      <c r="BZ63" s="4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XVOdsFer7hQIaK0dH8NTFD921U3X++MzpNcLiqkqC60H9jECighz+q5XVKeXUBHouX2VDKyZvEJ02OKqsnOvJw==" saltValue="5C0MUnxHZFSZj6Av46gj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16641</v>
      </c>
      <c r="D6" s="20">
        <f t="shared" si="3"/>
        <v>47</v>
      </c>
      <c r="E6" s="20">
        <f t="shared" si="3"/>
        <v>1</v>
      </c>
      <c r="F6" s="20">
        <f t="shared" si="3"/>
        <v>0</v>
      </c>
      <c r="G6" s="20">
        <f t="shared" si="3"/>
        <v>0</v>
      </c>
      <c r="H6" s="20" t="str">
        <f t="shared" si="3"/>
        <v>北海道　標茶町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25.96</v>
      </c>
      <c r="Q6" s="21">
        <f t="shared" si="3"/>
        <v>3120</v>
      </c>
      <c r="R6" s="21">
        <f t="shared" si="3"/>
        <v>7179</v>
      </c>
      <c r="S6" s="21">
        <f t="shared" si="3"/>
        <v>1099.3699999999999</v>
      </c>
      <c r="T6" s="21">
        <f t="shared" si="3"/>
        <v>6.53</v>
      </c>
      <c r="U6" s="21">
        <f t="shared" si="3"/>
        <v>1838</v>
      </c>
      <c r="V6" s="21">
        <f t="shared" si="3"/>
        <v>509.95</v>
      </c>
      <c r="W6" s="21">
        <f t="shared" si="3"/>
        <v>3.6</v>
      </c>
      <c r="X6" s="22">
        <f>IF(X7="",NA(),X7)</f>
        <v>130.16</v>
      </c>
      <c r="Y6" s="22">
        <f t="shared" ref="Y6:AG6" si="4">IF(Y7="",NA(),Y7)</f>
        <v>129.13</v>
      </c>
      <c r="Z6" s="22">
        <f t="shared" si="4"/>
        <v>148.69</v>
      </c>
      <c r="AA6" s="22">
        <f t="shared" si="4"/>
        <v>167.53</v>
      </c>
      <c r="AB6" s="22">
        <f t="shared" si="4"/>
        <v>146.71</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17.72</v>
      </c>
      <c r="BF6" s="22">
        <f t="shared" ref="BF6:BN6" si="7">IF(BF7="",NA(),BF7)</f>
        <v>80.13</v>
      </c>
      <c r="BG6" s="22">
        <f t="shared" si="7"/>
        <v>150.05000000000001</v>
      </c>
      <c r="BH6" s="22">
        <f t="shared" si="7"/>
        <v>223.01</v>
      </c>
      <c r="BI6" s="22">
        <f t="shared" si="7"/>
        <v>252.59</v>
      </c>
      <c r="BJ6" s="22">
        <f t="shared" si="7"/>
        <v>1274.21</v>
      </c>
      <c r="BK6" s="22">
        <f t="shared" si="7"/>
        <v>1183.92</v>
      </c>
      <c r="BL6" s="22">
        <f t="shared" si="7"/>
        <v>1128.72</v>
      </c>
      <c r="BM6" s="22">
        <f t="shared" si="7"/>
        <v>1125.25</v>
      </c>
      <c r="BN6" s="22">
        <f t="shared" si="7"/>
        <v>1157.05</v>
      </c>
      <c r="BO6" s="21" t="str">
        <f>IF(BO7="","",IF(BO7="-","【-】","【"&amp;SUBSTITUTE(TEXT(BO7,"#,##0.00"),"-","△")&amp;"】"))</f>
        <v>【982.48】</v>
      </c>
      <c r="BP6" s="22">
        <f>IF(BP7="",NA(),BP7)</f>
        <v>129.91</v>
      </c>
      <c r="BQ6" s="22">
        <f t="shared" ref="BQ6:BY6" si="8">IF(BQ7="",NA(),BQ7)</f>
        <v>120.01</v>
      </c>
      <c r="BR6" s="22">
        <f t="shared" si="8"/>
        <v>137.22</v>
      </c>
      <c r="BS6" s="22">
        <f t="shared" si="8"/>
        <v>129.61000000000001</v>
      </c>
      <c r="BT6" s="22">
        <f t="shared" si="8"/>
        <v>112.58</v>
      </c>
      <c r="BU6" s="22">
        <f t="shared" si="8"/>
        <v>41.25</v>
      </c>
      <c r="BV6" s="22">
        <f t="shared" si="8"/>
        <v>42.5</v>
      </c>
      <c r="BW6" s="22">
        <f t="shared" si="8"/>
        <v>41.84</v>
      </c>
      <c r="BX6" s="22">
        <f t="shared" si="8"/>
        <v>41.44</v>
      </c>
      <c r="BY6" s="22">
        <f t="shared" si="8"/>
        <v>37.65</v>
      </c>
      <c r="BZ6" s="21" t="str">
        <f>IF(BZ7="","",IF(BZ7="-","【-】","【"&amp;SUBSTITUTE(TEXT(BZ7,"#,##0.00"),"-","△")&amp;"】"))</f>
        <v>【50.61】</v>
      </c>
      <c r="CA6" s="22">
        <f>IF(CA7="",NA(),CA7)</f>
        <v>102.8</v>
      </c>
      <c r="CB6" s="22">
        <f t="shared" ref="CB6:CJ6" si="9">IF(CB7="",NA(),CB7)</f>
        <v>111.62</v>
      </c>
      <c r="CC6" s="22">
        <f t="shared" si="9"/>
        <v>98.95</v>
      </c>
      <c r="CD6" s="22">
        <f t="shared" si="9"/>
        <v>104.26</v>
      </c>
      <c r="CE6" s="22">
        <f t="shared" si="9"/>
        <v>120.72</v>
      </c>
      <c r="CF6" s="22">
        <f t="shared" si="9"/>
        <v>383.25</v>
      </c>
      <c r="CG6" s="22">
        <f t="shared" si="9"/>
        <v>377.72</v>
      </c>
      <c r="CH6" s="22">
        <f t="shared" si="9"/>
        <v>390.47</v>
      </c>
      <c r="CI6" s="22">
        <f t="shared" si="9"/>
        <v>403.61</v>
      </c>
      <c r="CJ6" s="22">
        <f t="shared" si="9"/>
        <v>442.82</v>
      </c>
      <c r="CK6" s="21" t="str">
        <f>IF(CK7="","",IF(CK7="-","【-】","【"&amp;SUBSTITUTE(TEXT(CK7,"#,##0.00"),"-","△")&amp;"】"))</f>
        <v>【320.83】</v>
      </c>
      <c r="CL6" s="22">
        <f>IF(CL7="",NA(),CL7)</f>
        <v>57.51</v>
      </c>
      <c r="CM6" s="22">
        <f t="shared" ref="CM6:CU6" si="10">IF(CM7="",NA(),CM7)</f>
        <v>60.33</v>
      </c>
      <c r="CN6" s="22">
        <f t="shared" si="10"/>
        <v>64.239999999999995</v>
      </c>
      <c r="CO6" s="22">
        <f t="shared" si="10"/>
        <v>68.28</v>
      </c>
      <c r="CP6" s="22">
        <f t="shared" si="10"/>
        <v>64.819999999999993</v>
      </c>
      <c r="CQ6" s="22">
        <f t="shared" si="10"/>
        <v>48.26</v>
      </c>
      <c r="CR6" s="22">
        <f t="shared" si="10"/>
        <v>48.01</v>
      </c>
      <c r="CS6" s="22">
        <f t="shared" si="10"/>
        <v>49.08</v>
      </c>
      <c r="CT6" s="22">
        <f t="shared" si="10"/>
        <v>51.46</v>
      </c>
      <c r="CU6" s="22">
        <f t="shared" si="10"/>
        <v>51.84</v>
      </c>
      <c r="CV6" s="21" t="str">
        <f>IF(CV7="","",IF(CV7="-","【-】","【"&amp;SUBSTITUTE(TEXT(CV7,"#,##0.00"),"-","△")&amp;"】"))</f>
        <v>【56.15】</v>
      </c>
      <c r="CW6" s="22">
        <f>IF(CW7="",NA(),CW7)</f>
        <v>80.45</v>
      </c>
      <c r="CX6" s="22">
        <f t="shared" ref="CX6:DF6" si="11">IF(CX7="",NA(),CX7)</f>
        <v>77.59</v>
      </c>
      <c r="CY6" s="22">
        <f t="shared" si="11"/>
        <v>76.37</v>
      </c>
      <c r="CZ6" s="22">
        <f t="shared" si="11"/>
        <v>73.81</v>
      </c>
      <c r="DA6" s="22">
        <f t="shared" si="11"/>
        <v>74</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0.28999999999999998</v>
      </c>
      <c r="EE6" s="21">
        <f t="shared" ref="EE6:EM6" si="14">IF(EE7="",NA(),EE7)</f>
        <v>0</v>
      </c>
      <c r="EF6" s="22">
        <f t="shared" si="14"/>
        <v>0.01</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16641</v>
      </c>
      <c r="D7" s="24">
        <v>47</v>
      </c>
      <c r="E7" s="24">
        <v>1</v>
      </c>
      <c r="F7" s="24">
        <v>0</v>
      </c>
      <c r="G7" s="24">
        <v>0</v>
      </c>
      <c r="H7" s="24" t="s">
        <v>95</v>
      </c>
      <c r="I7" s="24" t="s">
        <v>96</v>
      </c>
      <c r="J7" s="24" t="s">
        <v>97</v>
      </c>
      <c r="K7" s="24" t="s">
        <v>98</v>
      </c>
      <c r="L7" s="24" t="s">
        <v>99</v>
      </c>
      <c r="M7" s="24" t="s">
        <v>100</v>
      </c>
      <c r="N7" s="25" t="s">
        <v>101</v>
      </c>
      <c r="O7" s="25" t="s">
        <v>102</v>
      </c>
      <c r="P7" s="25">
        <v>25.96</v>
      </c>
      <c r="Q7" s="25">
        <v>3120</v>
      </c>
      <c r="R7" s="25">
        <v>7179</v>
      </c>
      <c r="S7" s="25">
        <v>1099.3699999999999</v>
      </c>
      <c r="T7" s="25">
        <v>6.53</v>
      </c>
      <c r="U7" s="25">
        <v>1838</v>
      </c>
      <c r="V7" s="25">
        <v>509.95</v>
      </c>
      <c r="W7" s="25">
        <v>3.6</v>
      </c>
      <c r="X7" s="25">
        <v>130.16</v>
      </c>
      <c r="Y7" s="25">
        <v>129.13</v>
      </c>
      <c r="Z7" s="25">
        <v>148.69</v>
      </c>
      <c r="AA7" s="25">
        <v>167.53</v>
      </c>
      <c r="AB7" s="25">
        <v>146.71</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17.72</v>
      </c>
      <c r="BF7" s="25">
        <v>80.13</v>
      </c>
      <c r="BG7" s="25">
        <v>150.05000000000001</v>
      </c>
      <c r="BH7" s="25">
        <v>223.01</v>
      </c>
      <c r="BI7" s="25">
        <v>252.59</v>
      </c>
      <c r="BJ7" s="25">
        <v>1274.21</v>
      </c>
      <c r="BK7" s="25">
        <v>1183.92</v>
      </c>
      <c r="BL7" s="25">
        <v>1128.72</v>
      </c>
      <c r="BM7" s="25">
        <v>1125.25</v>
      </c>
      <c r="BN7" s="25">
        <v>1157.05</v>
      </c>
      <c r="BO7" s="25">
        <v>982.48</v>
      </c>
      <c r="BP7" s="25">
        <v>129.91</v>
      </c>
      <c r="BQ7" s="25">
        <v>120.01</v>
      </c>
      <c r="BR7" s="25">
        <v>137.22</v>
      </c>
      <c r="BS7" s="25">
        <v>129.61000000000001</v>
      </c>
      <c r="BT7" s="25">
        <v>112.58</v>
      </c>
      <c r="BU7" s="25">
        <v>41.25</v>
      </c>
      <c r="BV7" s="25">
        <v>42.5</v>
      </c>
      <c r="BW7" s="25">
        <v>41.84</v>
      </c>
      <c r="BX7" s="25">
        <v>41.44</v>
      </c>
      <c r="BY7" s="25">
        <v>37.65</v>
      </c>
      <c r="BZ7" s="25">
        <v>50.61</v>
      </c>
      <c r="CA7" s="25">
        <v>102.8</v>
      </c>
      <c r="CB7" s="25">
        <v>111.62</v>
      </c>
      <c r="CC7" s="25">
        <v>98.95</v>
      </c>
      <c r="CD7" s="25">
        <v>104.26</v>
      </c>
      <c r="CE7" s="25">
        <v>120.72</v>
      </c>
      <c r="CF7" s="25">
        <v>383.25</v>
      </c>
      <c r="CG7" s="25">
        <v>377.72</v>
      </c>
      <c r="CH7" s="25">
        <v>390.47</v>
      </c>
      <c r="CI7" s="25">
        <v>403.61</v>
      </c>
      <c r="CJ7" s="25">
        <v>442.82</v>
      </c>
      <c r="CK7" s="25">
        <v>320.83</v>
      </c>
      <c r="CL7" s="25">
        <v>57.51</v>
      </c>
      <c r="CM7" s="25">
        <v>60.33</v>
      </c>
      <c r="CN7" s="25">
        <v>64.239999999999995</v>
      </c>
      <c r="CO7" s="25">
        <v>68.28</v>
      </c>
      <c r="CP7" s="25">
        <v>64.819999999999993</v>
      </c>
      <c r="CQ7" s="25">
        <v>48.26</v>
      </c>
      <c r="CR7" s="25">
        <v>48.01</v>
      </c>
      <c r="CS7" s="25">
        <v>49.08</v>
      </c>
      <c r="CT7" s="25">
        <v>51.46</v>
      </c>
      <c r="CU7" s="25">
        <v>51.84</v>
      </c>
      <c r="CV7" s="25">
        <v>56.15</v>
      </c>
      <c r="CW7" s="25">
        <v>80.45</v>
      </c>
      <c r="CX7" s="25">
        <v>77.59</v>
      </c>
      <c r="CY7" s="25">
        <v>76.37</v>
      </c>
      <c r="CZ7" s="25">
        <v>73.81</v>
      </c>
      <c r="DA7" s="25">
        <v>74</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0.28999999999999998</v>
      </c>
      <c r="EE7" s="25">
        <v>0</v>
      </c>
      <c r="EF7" s="25">
        <v>0.01</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2024-01-25T11:40:45Z</cp:lastPrinted>
  <dcterms:created xsi:type="dcterms:W3CDTF">2023-12-05T01:04:35Z</dcterms:created>
  <dcterms:modified xsi:type="dcterms:W3CDTF">2024-01-25T11:40:47Z</dcterms:modified>
  <cp:category/>
</cp:coreProperties>
</file>