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bechafile\Users\Backup\204_260\02 管理係\31 各種調査\01 いろいろな調査\R07.01.27 経営比較分析表\"/>
    </mc:Choice>
  </mc:AlternateContent>
  <workbookProtection workbookAlgorithmName="SHA-512" workbookHashValue="Mm0wTtcrkbWpUQuWP8UH/ijpv0juM7zZWvP6dd58QK04OKFhlT/2QjZka9ioGY5r9PyFJxqRgelwJ2W1Ox2Hqw==" workbookSaltValue="GSoCwxnr0btiCIri6Cfwiw=="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<sst xmlns="http://schemas.openxmlformats.org/spreadsheetml/2006/main" count="228" uniqueCount="114">
  <si>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</si>
  <si>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</si>
  <si>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</si>
  <si>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</si>
  <si>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</si>
  <si>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</si>
  <si>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</si>
  <si>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</si>
  <si>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</si>
  <si>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</si>
  <si>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</si>
  <si>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</si>
  <si>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</si>
  <si>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</si>
  <si>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</si>
  <si>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</si>
  <si>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</si>
  <si>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</si>
  <si>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</si>
  <si>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</si>
  <si>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</si>
  <si>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</si>
  <si>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</si>
  <si>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</si>
  <si>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</si>
  <si>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</si>
  <si>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</si>
  <si>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</si>
  <si>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</si>
  <si>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</si>
  <si>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</si>
  <si>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</si>
  <si>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</si>
  <si>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</si>
  <si>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</si>
  <si>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</si>
  <si>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</si>
  <si>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</si>
  <si>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</si>
  <si>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</si>
  <si>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</si>
  <si>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</si>
  <si>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</si>
  <si>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</si>
  <si>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</si>
  <si>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</si>
  <si>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</si>
  <si>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</si>
  <si>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</si>
  <si>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</si>
  <si>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</si>
  <si>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</si>
  <si>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</si>
  <si>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</si>
  <si>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</si>
  <si>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</si>
  <si>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</si>
  <si>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</si>
  <si>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</si>
  <si>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</si>
  <si>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</si>
  <si>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</si>
  <si>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</si>
  <si>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</si>
  <si>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</si>
  <si>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</si>
  <si>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</si>
  <si>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</si>
  <si>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</si>
  <si>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</si>
  <si>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</si>
  <si>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</si>
  <si>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</si>
  <si>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</si>
  <si>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</si>
  <si>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</si>
  <si>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</si>
  <si>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</si>
  <si>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</si>
  <si>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</si>
  <si>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</si>
  <si>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</si>
  <si>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</si>
  <si>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</si>
  <si>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</si>
  <si>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</si>
  <si>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</si>
  <si>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</si>
  <si>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</si>
  <si>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</si>
  <si>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</si>
  <si>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</si>
  <si>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</si>
  <si>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標茶町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</si>
  <si>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</si>
  <si>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</si>
  <si>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</si>
  <si>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</si>
  <si>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</si>
  <si>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</si>
  <si>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</si>
  <si>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</si>
  <si>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</si>
  <si>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</si>
  <si>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</si>
  <si>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</si>
  <si>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</si>
  <si>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</si>
  <si>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</si>
  <si>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</si>
  <si>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</si>
  <si>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①経費節減の徹底により、経常収支比率が100％を上回る安定経営を維持している。
②累積欠損金は発生していない。
③計画的投資により、流動比率は100％を大きく上回っており、類似団体平均値も大きく上回っている。
④事業規模に見合った適正な投資により、企業債残高対給水収益比率は、類似団体平均値を大きく下回っている。
⑤経営管理の徹底により、料金回収率は110.72％と、類似団体平均値を32.98ポイント上回っている。
⑥経費節減の徹底により、給水原価は145.13円と、類似団体平均値より129.81円低廉となっている。
⑦計画的な施設整備により、施設利用率は全国平均より5.64ポイント高く、類似団体平均値より24.43ポイント高い。
⑧漏水対策等の継続実施により、有収率は84.41％と類似団体平均値を14.51ポイント上回っている。</t>
    <phoneticPr fontId="4"/>
  </si>
  <si>
    <t>①計画的な投資により、有形固定資産減価償却率は50.72％と全国平均及び類似団体平均値を下回る水準を維持している。
②管路の経年劣化は埋設場所の影響を大きく受けることから、実際の老朽化状況に応じた管路更新を実施しており、管路経年化率は37.05％と類似団体平均値を上回っている。
③管路の経年劣化は埋設場所の影響を大きく受けることから、実際の老朽化状況に応じた管路更新を実施しており、管路更新率は類似団体平均値を0.08ポイント上回っている。</t>
    <phoneticPr fontId="4"/>
  </si>
  <si>
    <t>　管路更新率は類似団体平均値を上回る水準となっているものの、有形固定資産減価償却率が年々増加傾向にあり、管路経年化率も類似団体平均値に比べ高い水準となっていることから、引き続き老朽化状況に応じた適切な更新投資を検討実施していく必要がある。
　経常収支比率は100％を超えており、累積欠損金は無く、流動比率も100％を大きく超えているうえ、料金回収率が100％を10.72ポイント上回っていることから、効率的かつ安定的な経営基盤が確立され給水に係るすべての費用を給水収益のみで賄えていることがわかる。
　今後の人口減少に伴い給水収益の減少が推測されることから、老朽管の更新投資に合わせた適正な料金水準を検討するとともに、費用の抑制、企業債の適正管理を行い、安全な水道水を安定的に供給していきたい。</t>
    <rPh sb="189" eb="190">
      <t>ウワ</t>
    </rPh>
    <rPh sb="200" eb="203">
      <t>コウリツテキ</t>
    </rPh>
    <rPh sb="205" eb="208">
      <t>アンテイテキ</t>
    </rPh>
    <rPh sb="209" eb="211">
      <t>ケイエイ</t>
    </rPh>
    <rPh sb="211" eb="213">
      <t>キバン</t>
    </rPh>
    <rPh sb="214" eb="216">
      <t>カクリツ</t>
    </rPh>
    <rPh sb="218" eb="220">
      <t>キュウスイ</t>
    </rPh>
    <rPh sb="221" eb="222">
      <t>カカ</t>
    </rPh>
    <rPh sb="227" eb="229">
      <t>ヒヨウ</t>
    </rPh>
    <rPh sb="230" eb="232">
      <t>キュウスイ</t>
    </rPh>
    <rPh sb="232" eb="234">
      <t>シュウエキ</t>
    </rPh>
    <rPh sb="237" eb="238">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</si>
</sst>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0.33</c:v>
                </c:pt>
                <c:pt idx="1">
                  <c:v>0.63</c:v>
                </c:pt>
                <c:pt idx="2">
                  <c:v>0.45</c:v>
                </c:pt>
                <c:pt idx="3">
                  <c:v>0.53</c:v>
                </c:pt>
                <c:pt idx="4">
                  <c:v>0.39</c:v>
                </c:pt>
              </c:numCache>
            </c:numRef>
          </c:val>
          <c:extLst>
            <c:ext xmlns:c16="http://schemas.microsoft.com/office/drawing/2014/chart" uri="{C3380CC4-5D6E-409C-BE32-E72D297353CC}">
              <c16:uniqueId val="{00000000-B551-4D00-98FA-847CD3FA777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0.51</c:v>
                </c:pt>
                <c:pt idx="3">
                  <c:v>0.35</c:v>
                </c:pt>
                <c:pt idx="4">
                  <c:v>0.31</c:v>
                </c:pt>
              </c:numCache>
            </c:numRef>
          </c:val>
          <c:smooth val="0"/>
          <c:extLst>
            <c:ext xmlns:c16="http://schemas.microsoft.com/office/drawing/2014/chart" uri="{C3380CC4-5D6E-409C-BE32-E72D297353CC}">
              <c16:uniqueId val="{00000001-B551-4D00-98FA-847CD3FA777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67.17</c:v>
                </c:pt>
                <c:pt idx="1">
                  <c:v>67.44</c:v>
                </c:pt>
                <c:pt idx="2">
                  <c:v>65.73</c:v>
                </c:pt>
                <c:pt idx="3">
                  <c:v>65.64</c:v>
                </c:pt>
                <c:pt idx="4">
                  <c:v>65.45</c:v>
                </c:pt>
              </c:numCache>
            </c:numRef>
          </c:val>
          <c:extLst>
            <c:ext xmlns:c16="http://schemas.microsoft.com/office/drawing/2014/chart" uri="{C3380CC4-5D6E-409C-BE32-E72D297353CC}">
              <c16:uniqueId val="{00000000-D318-4E37-91C9-BFD1A2A975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40.19</c:v>
                </c:pt>
                <c:pt idx="3">
                  <c:v>41.14</c:v>
                </c:pt>
                <c:pt idx="4">
                  <c:v>41.02</c:v>
                </c:pt>
              </c:numCache>
            </c:numRef>
          </c:val>
          <c:smooth val="0"/>
          <c:extLst>
            <c:ext xmlns:c16="http://schemas.microsoft.com/office/drawing/2014/chart" uri="{C3380CC4-5D6E-409C-BE32-E72D297353CC}">
              <c16:uniqueId val="{00000001-D318-4E37-91C9-BFD1A2A975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87.09</c:v>
                </c:pt>
                <c:pt idx="1">
                  <c:v>87.65</c:v>
                </c:pt>
                <c:pt idx="2">
                  <c:v>87.23</c:v>
                </c:pt>
                <c:pt idx="3">
                  <c:v>85.78</c:v>
                </c:pt>
                <c:pt idx="4">
                  <c:v>84.41</c:v>
                </c:pt>
              </c:numCache>
            </c:numRef>
          </c:val>
          <c:extLst>
            <c:ext xmlns:c16="http://schemas.microsoft.com/office/drawing/2014/chart" uri="{C3380CC4-5D6E-409C-BE32-E72D297353CC}">
              <c16:uniqueId val="{00000000-189E-4156-8395-80AFE98DDCC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71.52</c:v>
                </c:pt>
                <c:pt idx="3">
                  <c:v>70.42</c:v>
                </c:pt>
                <c:pt idx="4">
                  <c:v>69.900000000000006</c:v>
                </c:pt>
              </c:numCache>
            </c:numRef>
          </c:val>
          <c:smooth val="0"/>
          <c:extLst>
            <c:ext xmlns:c16="http://schemas.microsoft.com/office/drawing/2014/chart" uri="{C3380CC4-5D6E-409C-BE32-E72D297353CC}">
              <c16:uniqueId val="{00000001-189E-4156-8395-80AFE98DDCC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112.89</c:v>
                </c:pt>
                <c:pt idx="1">
                  <c:v>112</c:v>
                </c:pt>
                <c:pt idx="2">
                  <c:v>108.41</c:v>
                </c:pt>
                <c:pt idx="3">
                  <c:v>113.91</c:v>
                </c:pt>
                <c:pt idx="4">
                  <c:v>132.68</c:v>
                </c:pt>
              </c:numCache>
            </c:numRef>
          </c:val>
          <c:extLst>
            <c:ext xmlns:c16="http://schemas.microsoft.com/office/drawing/2014/chart" uri="{C3380CC4-5D6E-409C-BE32-E72D297353CC}">
              <c16:uniqueId val="{00000000-53C3-4194-B760-50DB9C39AAA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108.19</c:v>
                </c:pt>
                <c:pt idx="3">
                  <c:v>106.93</c:v>
                </c:pt>
                <c:pt idx="4">
                  <c:v>109.12</c:v>
                </c:pt>
              </c:numCache>
            </c:numRef>
          </c:val>
          <c:smooth val="0"/>
          <c:extLst>
            <c:ext xmlns:c16="http://schemas.microsoft.com/office/drawing/2014/chart" uri="{C3380CC4-5D6E-409C-BE32-E72D297353CC}">
              <c16:uniqueId val="{00000001-53C3-4194-B760-50DB9C39AAA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45.5</c:v>
                </c:pt>
                <c:pt idx="1">
                  <c:v>46.56</c:v>
                </c:pt>
                <c:pt idx="2">
                  <c:v>47.74</c:v>
                </c:pt>
                <c:pt idx="3">
                  <c:v>49.23</c:v>
                </c:pt>
                <c:pt idx="4">
                  <c:v>50.72</c:v>
                </c:pt>
              </c:numCache>
            </c:numRef>
          </c:val>
          <c:extLst>
            <c:ext xmlns:c16="http://schemas.microsoft.com/office/drawing/2014/chart" uri="{C3380CC4-5D6E-409C-BE32-E72D297353CC}">
              <c16:uniqueId val="{00000000-201E-4C31-A777-12665A3CDA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53.4</c:v>
                </c:pt>
                <c:pt idx="3">
                  <c:v>52.14</c:v>
                </c:pt>
                <c:pt idx="4">
                  <c:v>53.49</c:v>
                </c:pt>
              </c:numCache>
            </c:numRef>
          </c:val>
          <c:smooth val="0"/>
          <c:extLst>
            <c:ext xmlns:c16="http://schemas.microsoft.com/office/drawing/2014/chart" uri="{C3380CC4-5D6E-409C-BE32-E72D297353CC}">
              <c16:uniqueId val="{00000001-201E-4C31-A777-12665A3CDA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32.4</c:v>
                </c:pt>
                <c:pt idx="1">
                  <c:v>32.44</c:v>
                </c:pt>
                <c:pt idx="2">
                  <c:v>34.64</c:v>
                </c:pt>
                <c:pt idx="3">
                  <c:v>36.22</c:v>
                </c:pt>
                <c:pt idx="4">
                  <c:v>37.049999999999997</c:v>
                </c:pt>
              </c:numCache>
            </c:numRef>
          </c:val>
          <c:extLst>
            <c:ext xmlns:c16="http://schemas.microsoft.com/office/drawing/2014/chart" uri="{C3380CC4-5D6E-409C-BE32-E72D297353CC}">
              <c16:uniqueId val="{00000000-CB18-4820-AA97-AADDE7FC93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21.86</c:v>
                </c:pt>
                <c:pt idx="3">
                  <c:v>21.01</c:v>
                </c:pt>
                <c:pt idx="4">
                  <c:v>21.96</c:v>
                </c:pt>
              </c:numCache>
            </c:numRef>
          </c:val>
          <c:smooth val="0"/>
          <c:extLst>
            <c:ext xmlns:c16="http://schemas.microsoft.com/office/drawing/2014/chart" uri="{C3380CC4-5D6E-409C-BE32-E72D297353CC}">
              <c16:uniqueId val="{00000001-CB18-4820-AA97-AADDE7FC93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59-4EF3-B5E0-49B7545808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6.17</c:v>
                </c:pt>
                <c:pt idx="3">
                  <c:v>20.41</c:v>
                </c:pt>
                <c:pt idx="4">
                  <c:v>19.420000000000002</c:v>
                </c:pt>
              </c:numCache>
            </c:numRef>
          </c:val>
          <c:smooth val="0"/>
          <c:extLst>
            <c:ext xmlns:c16="http://schemas.microsoft.com/office/drawing/2014/chart" uri="{C3380CC4-5D6E-409C-BE32-E72D297353CC}">
              <c16:uniqueId val="{00000001-0D59-4EF3-B5E0-49B7545808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726.73</c:v>
                </c:pt>
                <c:pt idx="1">
                  <c:v>802.28</c:v>
                </c:pt>
                <c:pt idx="2">
                  <c:v>805.36</c:v>
                </c:pt>
                <c:pt idx="3">
                  <c:v>849.6</c:v>
                </c:pt>
                <c:pt idx="4">
                  <c:v>903.26</c:v>
                </c:pt>
              </c:numCache>
            </c:numRef>
          </c:val>
          <c:extLst>
            <c:ext xmlns:c16="http://schemas.microsoft.com/office/drawing/2014/chart" uri="{C3380CC4-5D6E-409C-BE32-E72D297353CC}">
              <c16:uniqueId val="{00000000-14BA-4165-969E-6F7763B333B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367.4</c:v>
                </c:pt>
                <c:pt idx="3">
                  <c:v>345.42</c:v>
                </c:pt>
                <c:pt idx="4">
                  <c:v>315.60000000000002</c:v>
                </c:pt>
              </c:numCache>
            </c:numRef>
          </c:val>
          <c:smooth val="0"/>
          <c:extLst>
            <c:ext xmlns:c16="http://schemas.microsoft.com/office/drawing/2014/chart" uri="{C3380CC4-5D6E-409C-BE32-E72D297353CC}">
              <c16:uniqueId val="{00000001-14BA-4165-969E-6F7763B333B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264.42</c:v>
                </c:pt>
                <c:pt idx="1">
                  <c:v>255.84</c:v>
                </c:pt>
                <c:pt idx="2">
                  <c:v>257.24</c:v>
                </c:pt>
                <c:pt idx="3">
                  <c:v>260.20999999999998</c:v>
                </c:pt>
                <c:pt idx="4">
                  <c:v>266.3</c:v>
                </c:pt>
              </c:numCache>
            </c:numRef>
          </c:val>
          <c:extLst>
            <c:ext xmlns:c16="http://schemas.microsoft.com/office/drawing/2014/chart" uri="{C3380CC4-5D6E-409C-BE32-E72D297353CC}">
              <c16:uniqueId val="{00000000-AC53-4B36-B6B5-1ED34CE9043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564.99</c:v>
                </c:pt>
                <c:pt idx="3">
                  <c:v>631.39</c:v>
                </c:pt>
                <c:pt idx="4">
                  <c:v>625.11</c:v>
                </c:pt>
              </c:numCache>
            </c:numRef>
          </c:val>
          <c:smooth val="0"/>
          <c:extLst>
            <c:ext xmlns:c16="http://schemas.microsoft.com/office/drawing/2014/chart" uri="{C3380CC4-5D6E-409C-BE32-E72D297353CC}">
              <c16:uniqueId val="{00000001-AC53-4B36-B6B5-1ED34CE9043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96.31</c:v>
                </c:pt>
                <c:pt idx="1">
                  <c:v>94.94</c:v>
                </c:pt>
                <c:pt idx="2">
                  <c:v>90.18</c:v>
                </c:pt>
                <c:pt idx="3">
                  <c:v>94.31</c:v>
                </c:pt>
                <c:pt idx="4">
                  <c:v>110.72</c:v>
                </c:pt>
              </c:numCache>
            </c:numRef>
          </c:val>
          <c:extLst>
            <c:ext xmlns:c16="http://schemas.microsoft.com/office/drawing/2014/chart" uri="{C3380CC4-5D6E-409C-BE32-E72D297353CC}">
              <c16:uniqueId val="{00000000-9767-4DBA-A432-6E13FBF90A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80.56</c:v>
                </c:pt>
                <c:pt idx="3">
                  <c:v>76.55</c:v>
                </c:pt>
                <c:pt idx="4">
                  <c:v>77.739999999999995</c:v>
                </c:pt>
              </c:numCache>
            </c:numRef>
          </c:val>
          <c:smooth val="0"/>
          <c:extLst>
            <c:ext xmlns:c16="http://schemas.microsoft.com/office/drawing/2014/chart" uri="{C3380CC4-5D6E-409C-BE32-E72D297353CC}">
              <c16:uniqueId val="{00000001-9767-4DBA-A432-6E13FBF90A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165.18</c:v>
                </c:pt>
                <c:pt idx="1">
                  <c:v>166.46</c:v>
                </c:pt>
                <c:pt idx="2">
                  <c:v>176.34</c:v>
                </c:pt>
                <c:pt idx="3">
                  <c:v>169.85</c:v>
                </c:pt>
                <c:pt idx="4">
                  <c:v>145.13</c:v>
                </c:pt>
              </c:numCache>
            </c:numRef>
          </c:val>
          <c:extLst>
            <c:ext xmlns:c16="http://schemas.microsoft.com/office/drawing/2014/chart" uri="{C3380CC4-5D6E-409C-BE32-E72D297353CC}">
              <c16:uniqueId val="{00000000-AA23-445B-9D94-C134EC7FA7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260.87</c:v>
                </c:pt>
                <c:pt idx="3">
                  <c:v>269.25</c:v>
                </c:pt>
                <c:pt idx="4">
                  <c:v>274.94</c:v>
                </c:pt>
              </c:numCache>
            </c:numRef>
          </c:val>
          <c:smooth val="0"/>
          <c:extLst>
            <c:ext xmlns:c16="http://schemas.microsoft.com/office/drawing/2014/chart" uri="{C3380CC4-5D6E-409C-BE32-E72D297353CC}">
              <c16:uniqueId val="{00000001-AA23-445B-9D94-C134EC7FA7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4"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標茶町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A9</v>
      </c>
      <c r="X8" s="43"/>
      <c r="Y8" s="43"/>
      <c r="Z8" s="43"/>
      <c r="AA8" s="43"/>
      <c r="AB8" s="43"/>
      <c r="AC8" s="43"/>
      <c r="AD8" s="43" t="str">
        <f>データ!$M$6</f>
        <v>非設置</v>
      </c>
      <c r="AE8" s="43"/>
      <c r="AF8" s="43"/>
      <c r="AG8" s="43"/>
      <c r="AH8" s="43"/>
      <c r="AI8" s="43"/>
      <c r="AJ8" s="43"/>
      <c r="AK8" s="2"/>
      <c r="AL8" s="44">
        <f>データ!$R$6</f>
        <v>6999</v>
      </c>
      <c r="AM8" s="44"/>
      <c r="AN8" s="44"/>
      <c r="AO8" s="44"/>
      <c r="AP8" s="44"/>
      <c r="AQ8" s="44"/>
      <c r="AR8" s="44"/>
      <c r="AS8" s="44"/>
      <c r="AT8" s="45">
        <f>データ!$S$6</f>
        <v>1099.3699999999999</v>
      </c>
      <c r="AU8" s="46"/>
      <c r="AV8" s="46"/>
      <c r="AW8" s="46"/>
      <c r="AX8" s="46"/>
      <c r="AY8" s="46"/>
      <c r="AZ8" s="46"/>
      <c r="BA8" s="46"/>
      <c r="BB8" s="47">
        <f>データ!$T$6</f>
        <v>6.37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64.69</v>
      </c>
      <c r="J10" s="46"/>
      <c r="K10" s="46"/>
      <c r="L10" s="46"/>
      <c r="M10" s="46"/>
      <c r="N10" s="46"/>
      <c r="O10" s="80"/>
      <c r="P10" s="47">
        <f>データ!$P$6</f>
        <v>58.12</v>
      </c>
      <c r="Q10" s="47"/>
      <c r="R10" s="47"/>
      <c r="S10" s="47"/>
      <c r="T10" s="47"/>
      <c r="U10" s="47"/>
      <c r="V10" s="47"/>
      <c r="W10" s="44">
        <f>データ!$Q$6</f>
        <v>2910</v>
      </c>
      <c r="X10" s="44"/>
      <c r="Y10" s="44"/>
      <c r="Z10" s="44"/>
      <c r="AA10" s="44"/>
      <c r="AB10" s="44"/>
      <c r="AC10" s="44"/>
      <c r="AD10" s="2"/>
      <c r="AE10" s="2"/>
      <c r="AF10" s="2"/>
      <c r="AG10" s="2"/>
      <c r="AH10" s="2"/>
      <c r="AI10" s="2"/>
      <c r="AJ10" s="2"/>
      <c r="AK10" s="2"/>
      <c r="AL10" s="44">
        <f>データ!$U$6</f>
        <v>3999</v>
      </c>
      <c r="AM10" s="44"/>
      <c r="AN10" s="44"/>
      <c r="AO10" s="44"/>
      <c r="AP10" s="44"/>
      <c r="AQ10" s="44"/>
      <c r="AR10" s="44"/>
      <c r="AS10" s="44"/>
      <c r="AT10" s="45">
        <f>データ!$V$6</f>
        <v>6.38</v>
      </c>
      <c r="AU10" s="46"/>
      <c r="AV10" s="46"/>
      <c r="AW10" s="46"/>
      <c r="AX10" s="46"/>
      <c r="AY10" s="46"/>
      <c r="AZ10" s="46"/>
      <c r="BA10" s="46"/>
      <c r="BB10" s="47">
        <f>データ!$W$6</f>
        <v>626.79999999999995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OUuiMuBWsP49t0l+I+2VgDSnaTdNR96drrNm1CWFN8iimVRvHNnSHCO65fW6W8/NbWjTrZeckDr1lZxBrdvpw==" saltValue="MW0iKmRvV2X/76TN27FV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16641</v>
      </c>
      <c r="D6" s="20">
        <f t="shared" si="3"/>
        <v>46</v>
      </c>
      <c r="E6" s="20">
        <f t="shared" si="3"/>
        <v>1</v>
      </c>
      <c r="F6" s="20">
        <f t="shared" si="3"/>
        <v>0</v>
      </c>
      <c r="G6" s="20">
        <f t="shared" si="3"/>
        <v>1</v>
      </c>
      <c r="H6" s="20" t="str">
        <f t="shared" si="3"/>
        <v>北海道　標茶町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64.69</v>
      </c>
      <c r="P6" s="21">
        <f t="shared" si="3"/>
        <v>58.12</v>
      </c>
      <c r="Q6" s="21">
        <f t="shared" si="3"/>
        <v>2910</v>
      </c>
      <c r="R6" s="21">
        <f t="shared" si="3"/>
        <v>6999</v>
      </c>
      <c r="S6" s="21">
        <f t="shared" si="3"/>
        <v>1099.3699999999999</v>
      </c>
      <c r="T6" s="21">
        <f t="shared" si="3"/>
        <v>6.37</v>
      </c>
      <c r="U6" s="21">
        <f t="shared" si="3"/>
        <v>3999</v>
      </c>
      <c r="V6" s="21">
        <f t="shared" si="3"/>
        <v>6.38</v>
      </c>
      <c r="W6" s="21">
        <f t="shared" si="3"/>
        <v>626.79999999999995</v>
      </c>
      <c r="X6" s="22">
        <f>IF(X7="",NA(),X7)</f>
        <v>112.89</v>
      </c>
      <c r="Y6" s="22">
        <f t="shared" ref="Y6:AG6" si="4">IF(Y7="",NA(),Y7)</f>
        <v>112</v>
      </c>
      <c r="Z6" s="22">
        <f t="shared" si="4"/>
        <v>108.41</v>
      </c>
      <c r="AA6" s="22">
        <f t="shared" si="4"/>
        <v>113.91</v>
      </c>
      <c r="AB6" s="22">
        <f t="shared" si="4"/>
        <v>132.68</v>
      </c>
      <c r="AC6" s="22">
        <f t="shared" si="4"/>
        <v>108.22</v>
      </c>
      <c r="AD6" s="22">
        <f t="shared" si="4"/>
        <v>114.22</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22.71</v>
      </c>
      <c r="AP6" s="22">
        <f t="shared" si="5"/>
        <v>6.17</v>
      </c>
      <c r="AQ6" s="22">
        <f t="shared" si="5"/>
        <v>20.41</v>
      </c>
      <c r="AR6" s="22">
        <f t="shared" si="5"/>
        <v>19.420000000000002</v>
      </c>
      <c r="AS6" s="21" t="str">
        <f>IF(AS7="","",IF(AS7="-","【-】","【"&amp;SUBSTITUTE(TEXT(AS7,"#,##0.00"),"-","△")&amp;"】"))</f>
        <v>【1.50】</v>
      </c>
      <c r="AT6" s="22">
        <f>IF(AT7="",NA(),AT7)</f>
        <v>726.73</v>
      </c>
      <c r="AU6" s="22">
        <f t="shared" ref="AU6:BC6" si="6">IF(AU7="",NA(),AU7)</f>
        <v>802.28</v>
      </c>
      <c r="AV6" s="22">
        <f t="shared" si="6"/>
        <v>805.36</v>
      </c>
      <c r="AW6" s="22">
        <f t="shared" si="6"/>
        <v>849.6</v>
      </c>
      <c r="AX6" s="22">
        <f t="shared" si="6"/>
        <v>903.26</v>
      </c>
      <c r="AY6" s="22">
        <f t="shared" si="6"/>
        <v>348.88</v>
      </c>
      <c r="AZ6" s="22">
        <f t="shared" si="6"/>
        <v>381.07</v>
      </c>
      <c r="BA6" s="22">
        <f t="shared" si="6"/>
        <v>367.4</v>
      </c>
      <c r="BB6" s="22">
        <f t="shared" si="6"/>
        <v>345.42</v>
      </c>
      <c r="BC6" s="22">
        <f t="shared" si="6"/>
        <v>315.60000000000002</v>
      </c>
      <c r="BD6" s="21" t="str">
        <f>IF(BD7="","",IF(BD7="-","【-】","【"&amp;SUBSTITUTE(TEXT(BD7,"#,##0.00"),"-","△")&amp;"】"))</f>
        <v>【243.36】</v>
      </c>
      <c r="BE6" s="22">
        <f>IF(BE7="",NA(),BE7)</f>
        <v>264.42</v>
      </c>
      <c r="BF6" s="22">
        <f t="shared" ref="BF6:BN6" si="7">IF(BF7="",NA(),BF7)</f>
        <v>255.84</v>
      </c>
      <c r="BG6" s="22">
        <f t="shared" si="7"/>
        <v>257.24</v>
      </c>
      <c r="BH6" s="22">
        <f t="shared" si="7"/>
        <v>260.20999999999998</v>
      </c>
      <c r="BI6" s="22">
        <f t="shared" si="7"/>
        <v>266.3</v>
      </c>
      <c r="BJ6" s="22">
        <f t="shared" si="7"/>
        <v>540.38</v>
      </c>
      <c r="BK6" s="22">
        <f t="shared" si="7"/>
        <v>556.47</v>
      </c>
      <c r="BL6" s="22">
        <f t="shared" si="7"/>
        <v>564.99</v>
      </c>
      <c r="BM6" s="22">
        <f t="shared" si="7"/>
        <v>631.39</v>
      </c>
      <c r="BN6" s="22">
        <f t="shared" si="7"/>
        <v>625.11</v>
      </c>
      <c r="BO6" s="21" t="str">
        <f>IF(BO7="","",IF(BO7="-","【-】","【"&amp;SUBSTITUTE(TEXT(BO7,"#,##0.00"),"-","△")&amp;"】"))</f>
        <v>【265.93】</v>
      </c>
      <c r="BP6" s="22">
        <f>IF(BP7="",NA(),BP7)</f>
        <v>96.31</v>
      </c>
      <c r="BQ6" s="22">
        <f t="shared" ref="BQ6:BY6" si="8">IF(BQ7="",NA(),BQ7)</f>
        <v>94.94</v>
      </c>
      <c r="BR6" s="22">
        <f t="shared" si="8"/>
        <v>90.18</v>
      </c>
      <c r="BS6" s="22">
        <f t="shared" si="8"/>
        <v>94.31</v>
      </c>
      <c r="BT6" s="22">
        <f t="shared" si="8"/>
        <v>110.72</v>
      </c>
      <c r="BU6" s="22">
        <f t="shared" si="8"/>
        <v>83.22</v>
      </c>
      <c r="BV6" s="22">
        <f t="shared" si="8"/>
        <v>78.67</v>
      </c>
      <c r="BW6" s="22">
        <f t="shared" si="8"/>
        <v>80.56</v>
      </c>
      <c r="BX6" s="22">
        <f t="shared" si="8"/>
        <v>76.55</v>
      </c>
      <c r="BY6" s="22">
        <f t="shared" si="8"/>
        <v>77.739999999999995</v>
      </c>
      <c r="BZ6" s="21" t="str">
        <f>IF(BZ7="","",IF(BZ7="-","【-】","【"&amp;SUBSTITUTE(TEXT(BZ7,"#,##0.00"),"-","△")&amp;"】"))</f>
        <v>【97.82】</v>
      </c>
      <c r="CA6" s="22">
        <f>IF(CA7="",NA(),CA7)</f>
        <v>165.18</v>
      </c>
      <c r="CB6" s="22">
        <f t="shared" ref="CB6:CJ6" si="9">IF(CB7="",NA(),CB7)</f>
        <v>166.46</v>
      </c>
      <c r="CC6" s="22">
        <f t="shared" si="9"/>
        <v>176.34</v>
      </c>
      <c r="CD6" s="22">
        <f t="shared" si="9"/>
        <v>169.85</v>
      </c>
      <c r="CE6" s="22">
        <f t="shared" si="9"/>
        <v>145.13</v>
      </c>
      <c r="CF6" s="22">
        <f t="shared" si="9"/>
        <v>234.17</v>
      </c>
      <c r="CG6" s="22">
        <f t="shared" si="9"/>
        <v>257.95</v>
      </c>
      <c r="CH6" s="22">
        <f t="shared" si="9"/>
        <v>260.87</v>
      </c>
      <c r="CI6" s="22">
        <f t="shared" si="9"/>
        <v>269.25</v>
      </c>
      <c r="CJ6" s="22">
        <f t="shared" si="9"/>
        <v>274.94</v>
      </c>
      <c r="CK6" s="21" t="str">
        <f>IF(CK7="","",IF(CK7="-","【-】","【"&amp;SUBSTITUTE(TEXT(CK7,"#,##0.00"),"-","△")&amp;"】"))</f>
        <v>【177.56】</v>
      </c>
      <c r="CL6" s="22">
        <f>IF(CL7="",NA(),CL7)</f>
        <v>67.17</v>
      </c>
      <c r="CM6" s="22">
        <f t="shared" ref="CM6:CU6" si="10">IF(CM7="",NA(),CM7)</f>
        <v>67.44</v>
      </c>
      <c r="CN6" s="22">
        <f t="shared" si="10"/>
        <v>65.73</v>
      </c>
      <c r="CO6" s="22">
        <f t="shared" si="10"/>
        <v>65.64</v>
      </c>
      <c r="CP6" s="22">
        <f t="shared" si="10"/>
        <v>65.45</v>
      </c>
      <c r="CQ6" s="22">
        <f t="shared" si="10"/>
        <v>41.06</v>
      </c>
      <c r="CR6" s="22">
        <f t="shared" si="10"/>
        <v>39.94</v>
      </c>
      <c r="CS6" s="22">
        <f t="shared" si="10"/>
        <v>40.19</v>
      </c>
      <c r="CT6" s="22">
        <f t="shared" si="10"/>
        <v>41.14</v>
      </c>
      <c r="CU6" s="22">
        <f t="shared" si="10"/>
        <v>41.02</v>
      </c>
      <c r="CV6" s="21" t="str">
        <f>IF(CV7="","",IF(CV7="-","【-】","【"&amp;SUBSTITUTE(TEXT(CV7,"#,##0.00"),"-","△")&amp;"】"))</f>
        <v>【59.81】</v>
      </c>
      <c r="CW6" s="22">
        <f>IF(CW7="",NA(),CW7)</f>
        <v>87.09</v>
      </c>
      <c r="CX6" s="22">
        <f t="shared" ref="CX6:DF6" si="11">IF(CX7="",NA(),CX7)</f>
        <v>87.65</v>
      </c>
      <c r="CY6" s="22">
        <f t="shared" si="11"/>
        <v>87.23</v>
      </c>
      <c r="CZ6" s="22">
        <f t="shared" si="11"/>
        <v>85.78</v>
      </c>
      <c r="DA6" s="22">
        <f t="shared" si="11"/>
        <v>84.41</v>
      </c>
      <c r="DB6" s="22">
        <f t="shared" si="11"/>
        <v>72.42</v>
      </c>
      <c r="DC6" s="22">
        <f t="shared" si="11"/>
        <v>69.41</v>
      </c>
      <c r="DD6" s="22">
        <f t="shared" si="11"/>
        <v>71.52</v>
      </c>
      <c r="DE6" s="22">
        <f t="shared" si="11"/>
        <v>70.42</v>
      </c>
      <c r="DF6" s="22">
        <f t="shared" si="11"/>
        <v>69.900000000000006</v>
      </c>
      <c r="DG6" s="21" t="str">
        <f>IF(DG7="","",IF(DG7="-","【-】","【"&amp;SUBSTITUTE(TEXT(DG7,"#,##0.00"),"-","△")&amp;"】"))</f>
        <v>【89.42】</v>
      </c>
      <c r="DH6" s="22">
        <f>IF(DH7="",NA(),DH7)</f>
        <v>45.5</v>
      </c>
      <c r="DI6" s="22">
        <f t="shared" ref="DI6:DQ6" si="12">IF(DI7="",NA(),DI7)</f>
        <v>46.56</v>
      </c>
      <c r="DJ6" s="22">
        <f t="shared" si="12"/>
        <v>47.74</v>
      </c>
      <c r="DK6" s="22">
        <f t="shared" si="12"/>
        <v>49.23</v>
      </c>
      <c r="DL6" s="22">
        <f t="shared" si="12"/>
        <v>50.72</v>
      </c>
      <c r="DM6" s="22">
        <f t="shared" si="12"/>
        <v>52.73</v>
      </c>
      <c r="DN6" s="22">
        <f t="shared" si="12"/>
        <v>53.25</v>
      </c>
      <c r="DO6" s="22">
        <f t="shared" si="12"/>
        <v>53.4</v>
      </c>
      <c r="DP6" s="22">
        <f t="shared" si="12"/>
        <v>52.14</v>
      </c>
      <c r="DQ6" s="22">
        <f t="shared" si="12"/>
        <v>53.49</v>
      </c>
      <c r="DR6" s="21" t="str">
        <f>IF(DR7="","",IF(DR7="-","【-】","【"&amp;SUBSTITUTE(TEXT(DR7,"#,##0.00"),"-","△")&amp;"】"))</f>
        <v>【52.02】</v>
      </c>
      <c r="DS6" s="22">
        <f>IF(DS7="",NA(),DS7)</f>
        <v>32.4</v>
      </c>
      <c r="DT6" s="22">
        <f t="shared" ref="DT6:EB6" si="13">IF(DT7="",NA(),DT7)</f>
        <v>32.44</v>
      </c>
      <c r="DU6" s="22">
        <f t="shared" si="13"/>
        <v>34.64</v>
      </c>
      <c r="DV6" s="22">
        <f t="shared" si="13"/>
        <v>36.22</v>
      </c>
      <c r="DW6" s="22">
        <f t="shared" si="13"/>
        <v>37.049999999999997</v>
      </c>
      <c r="DX6" s="22">
        <f t="shared" si="13"/>
        <v>19.91</v>
      </c>
      <c r="DY6" s="22">
        <f t="shared" si="13"/>
        <v>23.02</v>
      </c>
      <c r="DZ6" s="22">
        <f t="shared" si="13"/>
        <v>21.86</v>
      </c>
      <c r="EA6" s="22">
        <f t="shared" si="13"/>
        <v>21.01</v>
      </c>
      <c r="EB6" s="22">
        <f t="shared" si="13"/>
        <v>21.96</v>
      </c>
      <c r="EC6" s="21" t="str">
        <f>IF(EC7="","",IF(EC7="-","【-】","【"&amp;SUBSTITUTE(TEXT(EC7,"#,##0.00"),"-","△")&amp;"】"))</f>
        <v>【25.37】</v>
      </c>
      <c r="ED6" s="22">
        <f>IF(ED7="",NA(),ED7)</f>
        <v>0.33</v>
      </c>
      <c r="EE6" s="22">
        <f t="shared" ref="EE6:EM6" si="14">IF(EE7="",NA(),EE7)</f>
        <v>0.63</v>
      </c>
      <c r="EF6" s="22">
        <f t="shared" si="14"/>
        <v>0.45</v>
      </c>
      <c r="EG6" s="22">
        <f t="shared" si="14"/>
        <v>0.53</v>
      </c>
      <c r="EH6" s="22">
        <f t="shared" si="14"/>
        <v>0.39</v>
      </c>
      <c r="EI6" s="22">
        <f t="shared" si="14"/>
        <v>0.81</v>
      </c>
      <c r="EJ6" s="22">
        <f t="shared" si="14"/>
        <v>0.38</v>
      </c>
      <c r="EK6" s="22">
        <f t="shared" si="14"/>
        <v>0.51</v>
      </c>
      <c r="EL6" s="22">
        <f t="shared" si="14"/>
        <v>0.35</v>
      </c>
      <c r="EM6" s="22">
        <f t="shared" si="14"/>
        <v>0.31</v>
      </c>
      <c r="EN6" s="21" t="str">
        <f>IF(EN7="","",IF(EN7="-","【-】","【"&amp;SUBSTITUTE(TEXT(EN7,"#,##0.00"),"-","△")&amp;"】"))</f>
        <v>【0.62】</v>
      </c>
    </row>
    <row r="7" spans="1:144" s="23" customFormat="1" x14ac:dyDescent="0.15">
      <c r="A7" s="15"/>
      <c r="B7" s="24">
        <v>2023</v>
      </c>
      <c r="C7" s="24">
        <v>16641</v>
      </c>
      <c r="D7" s="24">
        <v>46</v>
      </c>
      <c r="E7" s="24">
        <v>1</v>
      </c>
      <c r="F7" s="24">
        <v>0</v>
      </c>
      <c r="G7" s="24">
        <v>1</v>
      </c>
      <c r="H7" s="24" t="s">
        <v>93</v>
      </c>
      <c r="I7" s="24" t="s">
        <v>94</v>
      </c>
      <c r="J7" s="24" t="s">
        <v>95</v>
      </c>
      <c r="K7" s="24" t="s">
        <v>96</v>
      </c>
      <c r="L7" s="24" t="s">
        <v>97</v>
      </c>
      <c r="M7" s="24" t="s">
        <v>98</v>
      </c>
      <c r="N7" s="25" t="s">
        <v>99</v>
      </c>
      <c r="O7" s="25">
        <v>64.69</v>
      </c>
      <c r="P7" s="25">
        <v>58.12</v>
      </c>
      <c r="Q7" s="25">
        <v>2910</v>
      </c>
      <c r="R7" s="25">
        <v>6999</v>
      </c>
      <c r="S7" s="25">
        <v>1099.3699999999999</v>
      </c>
      <c r="T7" s="25">
        <v>6.37</v>
      </c>
      <c r="U7" s="25">
        <v>3999</v>
      </c>
      <c r="V7" s="25">
        <v>6.38</v>
      </c>
      <c r="W7" s="25">
        <v>626.79999999999995</v>
      </c>
      <c r="X7" s="25">
        <v>112.89</v>
      </c>
      <c r="Y7" s="25">
        <v>112</v>
      </c>
      <c r="Z7" s="25">
        <v>108.41</v>
      </c>
      <c r="AA7" s="25">
        <v>113.91</v>
      </c>
      <c r="AB7" s="25">
        <v>132.68</v>
      </c>
      <c r="AC7" s="25">
        <v>108.22</v>
      </c>
      <c r="AD7" s="25">
        <v>114.22</v>
      </c>
      <c r="AE7" s="25">
        <v>108.19</v>
      </c>
      <c r="AF7" s="25">
        <v>106.93</v>
      </c>
      <c r="AG7" s="25">
        <v>109.12</v>
      </c>
      <c r="AH7" s="25">
        <v>108.24</v>
      </c>
      <c r="AI7" s="25">
        <v>0</v>
      </c>
      <c r="AJ7" s="25">
        <v>0</v>
      </c>
      <c r="AK7" s="25">
        <v>0</v>
      </c>
      <c r="AL7" s="25">
        <v>0</v>
      </c>
      <c r="AM7" s="25">
        <v>0</v>
      </c>
      <c r="AN7" s="25">
        <v>25.29</v>
      </c>
      <c r="AO7" s="25">
        <v>22.71</v>
      </c>
      <c r="AP7" s="25">
        <v>6.17</v>
      </c>
      <c r="AQ7" s="25">
        <v>20.41</v>
      </c>
      <c r="AR7" s="25">
        <v>19.420000000000002</v>
      </c>
      <c r="AS7" s="25">
        <v>1.5</v>
      </c>
      <c r="AT7" s="25">
        <v>726.73</v>
      </c>
      <c r="AU7" s="25">
        <v>802.28</v>
      </c>
      <c r="AV7" s="25">
        <v>805.36</v>
      </c>
      <c r="AW7" s="25">
        <v>849.6</v>
      </c>
      <c r="AX7" s="25">
        <v>903.26</v>
      </c>
      <c r="AY7" s="25">
        <v>348.88</v>
      </c>
      <c r="AZ7" s="25">
        <v>381.07</v>
      </c>
      <c r="BA7" s="25">
        <v>367.4</v>
      </c>
      <c r="BB7" s="25">
        <v>345.42</v>
      </c>
      <c r="BC7" s="25">
        <v>315.60000000000002</v>
      </c>
      <c r="BD7" s="25">
        <v>243.36</v>
      </c>
      <c r="BE7" s="25">
        <v>264.42</v>
      </c>
      <c r="BF7" s="25">
        <v>255.84</v>
      </c>
      <c r="BG7" s="25">
        <v>257.24</v>
      </c>
      <c r="BH7" s="25">
        <v>260.20999999999998</v>
      </c>
      <c r="BI7" s="25">
        <v>266.3</v>
      </c>
      <c r="BJ7" s="25">
        <v>540.38</v>
      </c>
      <c r="BK7" s="25">
        <v>556.47</v>
      </c>
      <c r="BL7" s="25">
        <v>564.99</v>
      </c>
      <c r="BM7" s="25">
        <v>631.39</v>
      </c>
      <c r="BN7" s="25">
        <v>625.11</v>
      </c>
      <c r="BO7" s="25">
        <v>265.93</v>
      </c>
      <c r="BP7" s="25">
        <v>96.31</v>
      </c>
      <c r="BQ7" s="25">
        <v>94.94</v>
      </c>
      <c r="BR7" s="25">
        <v>90.18</v>
      </c>
      <c r="BS7" s="25">
        <v>94.31</v>
      </c>
      <c r="BT7" s="25">
        <v>110.72</v>
      </c>
      <c r="BU7" s="25">
        <v>83.22</v>
      </c>
      <c r="BV7" s="25">
        <v>78.67</v>
      </c>
      <c r="BW7" s="25">
        <v>80.56</v>
      </c>
      <c r="BX7" s="25">
        <v>76.55</v>
      </c>
      <c r="BY7" s="25">
        <v>77.739999999999995</v>
      </c>
      <c r="BZ7" s="25">
        <v>97.82</v>
      </c>
      <c r="CA7" s="25">
        <v>165.18</v>
      </c>
      <c r="CB7" s="25">
        <v>166.46</v>
      </c>
      <c r="CC7" s="25">
        <v>176.34</v>
      </c>
      <c r="CD7" s="25">
        <v>169.85</v>
      </c>
      <c r="CE7" s="25">
        <v>145.13</v>
      </c>
      <c r="CF7" s="25">
        <v>234.17</v>
      </c>
      <c r="CG7" s="25">
        <v>257.95</v>
      </c>
      <c r="CH7" s="25">
        <v>260.87</v>
      </c>
      <c r="CI7" s="25">
        <v>269.25</v>
      </c>
      <c r="CJ7" s="25">
        <v>274.94</v>
      </c>
      <c r="CK7" s="25">
        <v>177.56</v>
      </c>
      <c r="CL7" s="25">
        <v>67.17</v>
      </c>
      <c r="CM7" s="25">
        <v>67.44</v>
      </c>
      <c r="CN7" s="25">
        <v>65.73</v>
      </c>
      <c r="CO7" s="25">
        <v>65.64</v>
      </c>
      <c r="CP7" s="25">
        <v>65.45</v>
      </c>
      <c r="CQ7" s="25">
        <v>41.06</v>
      </c>
      <c r="CR7" s="25">
        <v>39.94</v>
      </c>
      <c r="CS7" s="25">
        <v>40.19</v>
      </c>
      <c r="CT7" s="25">
        <v>41.14</v>
      </c>
      <c r="CU7" s="25">
        <v>41.02</v>
      </c>
      <c r="CV7" s="25">
        <v>59.81</v>
      </c>
      <c r="CW7" s="25">
        <v>87.09</v>
      </c>
      <c r="CX7" s="25">
        <v>87.65</v>
      </c>
      <c r="CY7" s="25">
        <v>87.23</v>
      </c>
      <c r="CZ7" s="25">
        <v>85.78</v>
      </c>
      <c r="DA7" s="25">
        <v>84.41</v>
      </c>
      <c r="DB7" s="25">
        <v>72.42</v>
      </c>
      <c r="DC7" s="25">
        <v>69.41</v>
      </c>
      <c r="DD7" s="25">
        <v>71.52</v>
      </c>
      <c r="DE7" s="25">
        <v>70.42</v>
      </c>
      <c r="DF7" s="25">
        <v>69.900000000000006</v>
      </c>
      <c r="DG7" s="25">
        <v>89.42</v>
      </c>
      <c r="DH7" s="25">
        <v>45.5</v>
      </c>
      <c r="DI7" s="25">
        <v>46.56</v>
      </c>
      <c r="DJ7" s="25">
        <v>47.74</v>
      </c>
      <c r="DK7" s="25">
        <v>49.23</v>
      </c>
      <c r="DL7" s="25">
        <v>50.72</v>
      </c>
      <c r="DM7" s="25">
        <v>52.73</v>
      </c>
      <c r="DN7" s="25">
        <v>53.25</v>
      </c>
      <c r="DO7" s="25">
        <v>53.4</v>
      </c>
      <c r="DP7" s="25">
        <v>52.14</v>
      </c>
      <c r="DQ7" s="25">
        <v>53.49</v>
      </c>
      <c r="DR7" s="25">
        <v>52.02</v>
      </c>
      <c r="DS7" s="25">
        <v>32.4</v>
      </c>
      <c r="DT7" s="25">
        <v>32.44</v>
      </c>
      <c r="DU7" s="25">
        <v>34.64</v>
      </c>
      <c r="DV7" s="25">
        <v>36.22</v>
      </c>
      <c r="DW7" s="25">
        <v>37.049999999999997</v>
      </c>
      <c r="DX7" s="25">
        <v>19.91</v>
      </c>
      <c r="DY7" s="25">
        <v>23.02</v>
      </c>
      <c r="DZ7" s="25">
        <v>21.86</v>
      </c>
      <c r="EA7" s="25">
        <v>21.01</v>
      </c>
      <c r="EB7" s="25">
        <v>21.96</v>
      </c>
      <c r="EC7" s="25">
        <v>25.37</v>
      </c>
      <c r="ED7" s="25">
        <v>0.33</v>
      </c>
      <c r="EE7" s="25">
        <v>0.63</v>
      </c>
      <c r="EF7" s="25">
        <v>0.45</v>
      </c>
      <c r="EG7" s="25">
        <v>0.53</v>
      </c>
      <c r="EH7" s="25">
        <v>0.39</v>
      </c>
      <c r="EI7" s="25">
        <v>0.81</v>
      </c>
      <c r="EJ7" s="25">
        <v>0.38</v>
      </c>
      <c r="EK7" s="25">
        <v>0.51</v>
      </c>
      <c r="EL7" s="25">
        <v>0.35</v>
      </c>
      <c r="EM7" s="25">
        <v>0.31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2025-01-27T11:48:36Z</cp:lastPrinted>
  <dcterms:created xsi:type="dcterms:W3CDTF">2025-01-24T06:43:40Z</dcterms:created>
  <dcterms:modified xsi:type="dcterms:W3CDTF">2025-01-27T13:18:46Z</dcterms:modified>
  <cp:category/>
</cp:coreProperties>
</file>