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P6r9xR4Dl6H4pqkXybP+K4cCZx+AzmW1R0vtWRIxlmqSbUmqZaencvww3mBAh0ROQLoe3bK+ZYCbH8cCw9HSQ==" workbookSaltValue="y/5JVfo45UlUFfnBtBzdz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<sst xmlns="http://schemas.openxmlformats.org/spreadsheetml/2006/main" xmlns:r="http://schemas.openxmlformats.org/officeDocument/2006/relationships" count="114" uniqueCount="114">
  <si>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</si>
  <si>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</si>
  <si>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</si>
  <si>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業務名</t>
    <rPh sb="2" eb="3">
      <t>メイ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</si>
  <si>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</si>
  <si>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</si>
  <si>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</si>
  <si>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</si>
  <si>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</si>
  <si>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</si>
  <si>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</si>
  <si>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</si>
  <si>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</si>
  <si>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</si>
  <si>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</si>
  <si>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</si>
  <si>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</si>
  <si>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</si>
  <si>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</si>
  <si>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</si>
  <si>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</si>
  <si>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</si>
  <si>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</si>
  <si>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</si>
  <si>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</si>
  <si>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</si>
  <si>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</si>
  <si>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</si>
  <si>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</si>
  <si>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</si>
  <si>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</si>
  <si>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</si>
  <si>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</si>
  <si>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</si>
  <si>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</si>
  <si>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</si>
  <si>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</si>
  <si>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</si>
  <si>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</si>
  <si>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</si>
  <si>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</si>
  <si>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</si>
  <si>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</si>
  <si>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</si>
  <si>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</si>
  <si>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</si>
  <si>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</si>
  <si>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</si>
  <si>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</si>
  <si>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</si>
  <si>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</si>
  <si>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</si>
  <si>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</si>
  <si>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</si>
  <si>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</si>
  <si>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</si>
  <si>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</si>
  <si>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</si>
  <si>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</si>
  <si>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</si>
  <si>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</si>
  <si>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</si>
  <si>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</si>
  <si>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</si>
  <si>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</si>
  <si>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</si>
  <si>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</si>
  <si>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</si>
  <si>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</si>
  <si>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</si>
  <si>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</si>
  <si>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</si>
  <si>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</si>
  <si>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</si>
  <si>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</si>
  <si>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</si>
  <si>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</si>
  <si>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</si>
  <si>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</si>
  <si>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</si>
  <si>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</si>
  <si>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</si>
  <si>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</si>
  <si>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</si>
  <si>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</si>
  <si>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</si>
  <si>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</si>
  <si>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</si>
  <si>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</si>
  <si>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</si>
  <si>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</si>
  <si>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</si>
  <si>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</si>
  <si>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</si>
  <si>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</si>
  <si>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</si>
  <si>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標茶町</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</si>
  <si>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</si>
  <si>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</si>
  <si>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</si>
  <si>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</si>
  <si>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</si>
  <si>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</si>
  <si>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</si>
  <si>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</si>
  <si>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</si>
  <si>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</si>
  <si>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</si>
  <si>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</si>
  <si>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</si>
  <si>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</si>
  <si>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①経費節減の徹底により、経常収支比率が100％を上回る安定経営を維持している。
②累積欠損金は発生していない。
③事業開始初年度であり経営基盤強化を進めている段階であることから、流動比率は61.74％と類似団体平均値を18.27ポイント下回っている。
④当初整備に係る企業債償還が進み改善傾向ではあるものの、類似団体平均値及び全国平均値を上回っている状況であり、施設整備事業の適正化等を進める必要がある。
⑤処理区内人口の減少により使用料収入が減少傾向にあることから、経費回収率は51.91％と類似団体平均値を33.76ポイント下回っている。
⑥有収水量の減少等により、汚水処理原価は316.14円と類似団体平均値を121.36円上回っている。
⑦処理量の変動に対応できるよう一定の安全率を確保したうえで、施設利用率は61.83％と全国平均より1.70ポイント高く、類似団体平均値より8.57ポイント高い。
⑧水洗化普及推進や処理区域内人口の減少により、水洗化率は94.97％と類似団体平均値を3.85ポイント上回っている。
</t>
    <rPh sb="57" eb="59">
      <t>ジギョウ</t>
    </rPh>
    <rPh sb="59" eb="61">
      <t>カイシ</t>
    </rPh>
    <rPh sb="61" eb="64">
      <t>ショネンド</t>
    </rPh>
    <rPh sb="67" eb="69">
      <t>ケイエイ</t>
    </rPh>
    <rPh sb="69" eb="71">
      <t>キバン</t>
    </rPh>
    <rPh sb="71" eb="73">
      <t>キョウカ</t>
    </rPh>
    <rPh sb="74" eb="75">
      <t>スス</t>
    </rPh>
    <rPh sb="79" eb="81">
      <t>ダンカイ</t>
    </rPh>
    <rPh sb="118" eb="119">
      <t>シタ</t>
    </rPh>
    <rPh sb="234" eb="236">
      <t>ケイヒ</t>
    </rPh>
    <rPh sb="264" eb="265">
      <t>シタ</t>
    </rPh>
    <rPh sb="285" eb="287">
      <t>オスイ</t>
    </rPh>
    <rPh sb="287" eb="289">
      <t>ショリ</t>
    </rPh>
    <rPh sb="315" eb="317">
      <t>ウワマワ</t>
    </rPh>
    <rPh sb="427" eb="429">
      <t>スイセン</t>
    </rPh>
    <rPh sb="429" eb="430">
      <t>カ</t>
    </rPh>
    <phoneticPr fontId="1"/>
  </si>
  <si>
    <t xml:space="preserve">①施設更新期が近づきつつあり、有形固定資産減価償却率は58.40％と全国平均及び類似団体平均値を上回っている。
②法定耐用年数を超えた管渠は無い。
③管路調査を実施したうえで更新の必要性を判断しており、更新工事は実施していない。
</t>
    <rPh sb="57" eb="59">
      <t>ホウテイ</t>
    </rPh>
    <rPh sb="59" eb="61">
      <t>タイヨウ</t>
    </rPh>
    <rPh sb="61" eb="63">
      <t>ネンスウ</t>
    </rPh>
    <rPh sb="64" eb="65">
      <t>コ</t>
    </rPh>
    <rPh sb="67" eb="69">
      <t>カンキョ</t>
    </rPh>
    <rPh sb="70" eb="71">
      <t>ナ</t>
    </rPh>
    <rPh sb="75" eb="77">
      <t>カンロ</t>
    </rPh>
    <rPh sb="77" eb="79">
      <t>チョウサ</t>
    </rPh>
    <rPh sb="80" eb="82">
      <t>ジッシ</t>
    </rPh>
    <rPh sb="87" eb="89">
      <t>コウシン</t>
    </rPh>
    <rPh sb="90" eb="92">
      <t>ヒツヨウ</t>
    </rPh>
    <rPh sb="92" eb="93">
      <t>セイ</t>
    </rPh>
    <rPh sb="94" eb="96">
      <t>ハンダン</t>
    </rPh>
    <rPh sb="101" eb="103">
      <t>コウシン</t>
    </rPh>
    <rPh sb="103" eb="105">
      <t>コウジ</t>
    </rPh>
    <rPh sb="106" eb="108">
      <t>ジッシ</t>
    </rPh>
    <phoneticPr fontId="1"/>
  </si>
  <si>
    <t xml:space="preserve">　公共下水道事業は、令和6年度に地方公営企業法を適用。特定環境保全公共下水道事業及び農業集落排水事業と会計統合して下水道事業会計となり、全町一体の排水処理サービス事業として運営している。
　事業開始初年度であり経営基盤強化を進めている段階であることから、安定的な経営基盤確立までには一定程度の期間が必要。各種指標が示すように慢性的な財源不足であり、一般会計からの繰入金に頼らざるを得ない経営状況にある。今後も滞納整理に向けた徴収努力を継続するとともに、抜本的な業務範囲の見直しによる外注費削減等で経費節減に努める必要がある。
　今後、人口減少に伴う需要減少の中で下水道施設を適切に管理するためには、計画的な投資と徹底した経費節減に努めたうえで、受益に応じた適正な使用料水準について検討する必要がある。
</t>
    <rPh sb="1" eb="3">
      <t>コウキョウ</t>
    </rPh>
    <rPh sb="3" eb="6">
      <t>ゲスイドウ</t>
    </rPh>
    <rPh sb="6" eb="8">
      <t>ジギョウ</t>
    </rPh>
    <rPh sb="16" eb="18">
      <t>チホウ</t>
    </rPh>
    <rPh sb="18" eb="20">
      <t>コウエイ</t>
    </rPh>
    <rPh sb="20" eb="22">
      <t>キギョウ</t>
    </rPh>
    <rPh sb="22" eb="23">
      <t>ホウ</t>
    </rPh>
    <rPh sb="24" eb="26">
      <t>テキヨウ</t>
    </rPh>
    <rPh sb="27" eb="29">
      <t>トクテイ</t>
    </rPh>
    <rPh sb="29" eb="31">
      <t>カンキョウ</t>
    </rPh>
    <rPh sb="31" eb="33">
      <t>ホゼン</t>
    </rPh>
    <rPh sb="33" eb="35">
      <t>コウキョウ</t>
    </rPh>
    <rPh sb="35" eb="38">
      <t>ゲスイドウ</t>
    </rPh>
    <rPh sb="38" eb="40">
      <t>ジギョウ</t>
    </rPh>
    <rPh sb="40" eb="41">
      <t>オヨ</t>
    </rPh>
    <rPh sb="42" eb="44">
      <t>ノウギョウ</t>
    </rPh>
    <rPh sb="44" eb="46">
      <t>シュウラク</t>
    </rPh>
    <rPh sb="46" eb="48">
      <t>ハイスイ</t>
    </rPh>
    <rPh sb="48" eb="50">
      <t>ジギョウ</t>
    </rPh>
    <rPh sb="57" eb="58">
      <t>シタ</t>
    </rPh>
    <rPh sb="73" eb="75">
      <t>ハイスイ</t>
    </rPh>
    <rPh sb="75" eb="77">
      <t>ショリ</t>
    </rPh>
    <rPh sb="141" eb="143">
      <t>イッテイ</t>
    </rPh>
    <rPh sb="143" eb="145">
      <t>テイド</t>
    </rPh>
    <rPh sb="146" eb="148">
      <t>キカン</t>
    </rPh>
    <rPh sb="149" eb="151">
      <t>ヒツヨウ</t>
    </rPh>
    <rPh sb="226" eb="229">
      <t>バッポンテキ</t>
    </rPh>
    <rPh sb="230" eb="232">
      <t>ギョウム</t>
    </rPh>
    <rPh sb="232" eb="234">
      <t>ハンイ</t>
    </rPh>
    <rPh sb="235" eb="237">
      <t>ミナオ</t>
    </rPh>
    <rPh sb="253" eb="254">
      <t>ツト</t>
    </rPh>
    <rPh sb="279" eb="280">
      <t>ナカ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</si>
</sst>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61.83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91.12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104.65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33.11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23.18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80.010000000000005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1162.23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85.67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316.14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194.78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40" zoomScale="80" zoomScaleNormal="80" workbookViewId="0">
      <selection activeCell="BL83" sqref="BL8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標茶町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7</v>
      </c>
      <c r="Q7" s="5"/>
      <c r="R7" s="5"/>
      <c r="S7" s="5"/>
      <c r="T7" s="5"/>
      <c r="U7" s="5"/>
      <c r="V7" s="5"/>
      <c r="W7" s="5" t="s">
        <v>15</v>
      </c>
      <c r="X7" s="5"/>
      <c r="Y7" s="5"/>
      <c r="Z7" s="5"/>
      <c r="AA7" s="5"/>
      <c r="AB7" s="5"/>
      <c r="AC7" s="5"/>
      <c r="AD7" s="5" t="s">
        <v>6</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6836</v>
      </c>
      <c r="AM8" s="21"/>
      <c r="AN8" s="21"/>
      <c r="AO8" s="21"/>
      <c r="AP8" s="21"/>
      <c r="AQ8" s="21"/>
      <c r="AR8" s="21"/>
      <c r="AS8" s="21"/>
      <c r="AT8" s="7">
        <f>データ!T6</f>
        <v>1099.3699999999999</v>
      </c>
      <c r="AU8" s="7"/>
      <c r="AV8" s="7"/>
      <c r="AW8" s="7"/>
      <c r="AX8" s="7"/>
      <c r="AY8" s="7"/>
      <c r="AZ8" s="7"/>
      <c r="BA8" s="7"/>
      <c r="BB8" s="7">
        <f>データ!U6</f>
        <v>6.22</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83.56</v>
      </c>
      <c r="J10" s="7"/>
      <c r="K10" s="7"/>
      <c r="L10" s="7"/>
      <c r="M10" s="7"/>
      <c r="N10" s="7"/>
      <c r="O10" s="7"/>
      <c r="P10" s="7">
        <f>データ!P6</f>
        <v>59.67</v>
      </c>
      <c r="Q10" s="7"/>
      <c r="R10" s="7"/>
      <c r="S10" s="7"/>
      <c r="T10" s="7"/>
      <c r="U10" s="7"/>
      <c r="V10" s="7"/>
      <c r="W10" s="7">
        <f>データ!Q6</f>
        <v>73.739999999999995</v>
      </c>
      <c r="X10" s="7"/>
      <c r="Y10" s="7"/>
      <c r="Z10" s="7"/>
      <c r="AA10" s="7"/>
      <c r="AB10" s="7"/>
      <c r="AC10" s="7"/>
      <c r="AD10" s="21">
        <f>データ!R6</f>
        <v>3190</v>
      </c>
      <c r="AE10" s="21"/>
      <c r="AF10" s="21"/>
      <c r="AG10" s="21"/>
      <c r="AH10" s="21"/>
      <c r="AI10" s="21"/>
      <c r="AJ10" s="21"/>
      <c r="AK10" s="2"/>
      <c r="AL10" s="21">
        <f>データ!V6</f>
        <v>4015</v>
      </c>
      <c r="AM10" s="21"/>
      <c r="AN10" s="21"/>
      <c r="AO10" s="21"/>
      <c r="AP10" s="21"/>
      <c r="AQ10" s="21"/>
      <c r="AR10" s="21"/>
      <c r="AS10" s="21"/>
      <c r="AT10" s="7">
        <f>データ!W6</f>
        <v>2.5299999999999998</v>
      </c>
      <c r="AU10" s="7"/>
      <c r="AV10" s="7"/>
      <c r="AW10" s="7"/>
      <c r="AX10" s="7"/>
      <c r="AY10" s="7"/>
      <c r="AZ10" s="7"/>
      <c r="BA10" s="7"/>
      <c r="BB10" s="7">
        <f>データ!X6</f>
        <v>1586.96</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q2uhuYHqW80+erzQYj7vk8fxaL4jflnDL7lxw20oGn1mBIEoHO+6JO7LbHCrfAQrn1ajhfxpyL///mmExsvWg==" saltValue="78hyjv6ccXmmPHj4PaMUr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5</v>
      </c>
      <c r="F3" s="58" t="s">
        <v>4</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62</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6</v>
      </c>
      <c r="N5" s="66" t="s">
        <v>73</v>
      </c>
      <c r="O5" s="66" t="s">
        <v>74</v>
      </c>
      <c r="P5" s="66" t="s">
        <v>75</v>
      </c>
      <c r="Q5" s="66" t="s">
        <v>76</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16641</v>
      </c>
      <c r="D6" s="61">
        <f t="shared" si="1"/>
        <v>46</v>
      </c>
      <c r="E6" s="61">
        <f t="shared" si="1"/>
        <v>17</v>
      </c>
      <c r="F6" s="61">
        <f t="shared" si="1"/>
        <v>1</v>
      </c>
      <c r="G6" s="61">
        <f t="shared" si="1"/>
        <v>0</v>
      </c>
      <c r="H6" s="61" t="str">
        <f t="shared" si="1"/>
        <v>北海道　標茶町</v>
      </c>
      <c r="I6" s="61" t="str">
        <f t="shared" si="1"/>
        <v>法適用</v>
      </c>
      <c r="J6" s="61" t="str">
        <f t="shared" si="1"/>
        <v>下水道事業</v>
      </c>
      <c r="K6" s="61" t="str">
        <f t="shared" si="1"/>
        <v>公共下水道</v>
      </c>
      <c r="L6" s="61" t="str">
        <f t="shared" si="1"/>
        <v>Cd1</v>
      </c>
      <c r="M6" s="61" t="str">
        <f t="shared" si="1"/>
        <v>非設置</v>
      </c>
      <c r="N6" s="69" t="str">
        <f t="shared" si="1"/>
        <v>-</v>
      </c>
      <c r="O6" s="69">
        <f t="shared" si="1"/>
        <v>83.56</v>
      </c>
      <c r="P6" s="69">
        <f t="shared" si="1"/>
        <v>59.67</v>
      </c>
      <c r="Q6" s="69">
        <f t="shared" si="1"/>
        <v>73.739999999999995</v>
      </c>
      <c r="R6" s="69">
        <f t="shared" si="1"/>
        <v>3190</v>
      </c>
      <c r="S6" s="69">
        <f t="shared" si="1"/>
        <v>6836</v>
      </c>
      <c r="T6" s="69">
        <f t="shared" si="1"/>
        <v>1099.3699999999999</v>
      </c>
      <c r="U6" s="69">
        <f t="shared" si="1"/>
        <v>6.22</v>
      </c>
      <c r="V6" s="69">
        <f t="shared" si="1"/>
        <v>4015</v>
      </c>
      <c r="W6" s="69">
        <f t="shared" si="1"/>
        <v>2.5299999999999998</v>
      </c>
      <c r="X6" s="69">
        <f t="shared" si="1"/>
        <v>1586.96</v>
      </c>
      <c r="Y6" s="77" t="str">
        <f t="shared" ref="Y6:AH6" si="2">IF(Y7="",NA(),Y7)</f>
        <v>-</v>
      </c>
      <c r="Z6" s="77" t="str">
        <f t="shared" si="2"/>
        <v>-</v>
      </c>
      <c r="AA6" s="77" t="str">
        <f t="shared" si="2"/>
        <v>-</v>
      </c>
      <c r="AB6" s="77" t="str">
        <f t="shared" si="2"/>
        <v>-</v>
      </c>
      <c r="AC6" s="77">
        <f t="shared" si="2"/>
        <v>105.05</v>
      </c>
      <c r="AD6" s="77" t="str">
        <f t="shared" si="2"/>
        <v>-</v>
      </c>
      <c r="AE6" s="77" t="str">
        <f t="shared" si="2"/>
        <v>-</v>
      </c>
      <c r="AF6" s="77" t="str">
        <f t="shared" si="2"/>
        <v>-</v>
      </c>
      <c r="AG6" s="77" t="str">
        <f t="shared" si="2"/>
        <v>-</v>
      </c>
      <c r="AH6" s="77">
        <f t="shared" si="2"/>
        <v>104.65</v>
      </c>
      <c r="AI6" s="69" t="str">
        <f>IF(AI7="","",IF(AI7="-","【-】","【"&amp;SUBSTITUTE(TEXT(AI7,"#,##0.00"),"-","△")&amp;"】"))</f>
        <v>【105.36】</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23.18</v>
      </c>
      <c r="AT6" s="69" t="str">
        <f>IF(AT7="","",IF(AT7="-","【-】","【"&amp;SUBSTITUTE(TEXT(AT7,"#,##0.00"),"-","△")&amp;"】"))</f>
        <v>【3.12】</v>
      </c>
      <c r="AU6" s="77" t="str">
        <f t="shared" ref="AU6:BD6" si="4">IF(AU7="",NA(),AU7)</f>
        <v>-</v>
      </c>
      <c r="AV6" s="77" t="str">
        <f t="shared" si="4"/>
        <v>-</v>
      </c>
      <c r="AW6" s="77" t="str">
        <f t="shared" si="4"/>
        <v>-</v>
      </c>
      <c r="AX6" s="77" t="str">
        <f t="shared" si="4"/>
        <v>-</v>
      </c>
      <c r="AY6" s="77">
        <f t="shared" si="4"/>
        <v>61.74</v>
      </c>
      <c r="AZ6" s="77" t="str">
        <f t="shared" si="4"/>
        <v>-</v>
      </c>
      <c r="BA6" s="77" t="str">
        <f t="shared" si="4"/>
        <v>-</v>
      </c>
      <c r="BB6" s="77" t="str">
        <f t="shared" si="4"/>
        <v>-</v>
      </c>
      <c r="BC6" s="77" t="str">
        <f t="shared" si="4"/>
        <v>-</v>
      </c>
      <c r="BD6" s="77">
        <f t="shared" si="4"/>
        <v>80.010000000000005</v>
      </c>
      <c r="BE6" s="69" t="str">
        <f>IF(BE7="","",IF(BE7="-","【-】","【"&amp;SUBSTITUTE(TEXT(BE7,"#,##0.00"),"-","△")&amp;"】"))</f>
        <v>【82.75】</v>
      </c>
      <c r="BF6" s="77" t="str">
        <f t="shared" ref="BF6:BO6" si="5">IF(BF7="",NA(),BF7)</f>
        <v>-</v>
      </c>
      <c r="BG6" s="77" t="str">
        <f t="shared" si="5"/>
        <v>-</v>
      </c>
      <c r="BH6" s="77" t="str">
        <f t="shared" si="5"/>
        <v>-</v>
      </c>
      <c r="BI6" s="77" t="str">
        <f t="shared" si="5"/>
        <v>-</v>
      </c>
      <c r="BJ6" s="77">
        <f t="shared" si="5"/>
        <v>1162.23</v>
      </c>
      <c r="BK6" s="77" t="str">
        <f t="shared" si="5"/>
        <v>-</v>
      </c>
      <c r="BL6" s="77" t="str">
        <f t="shared" si="5"/>
        <v>-</v>
      </c>
      <c r="BM6" s="77" t="str">
        <f t="shared" si="5"/>
        <v>-</v>
      </c>
      <c r="BN6" s="77" t="str">
        <f t="shared" si="5"/>
        <v>-</v>
      </c>
      <c r="BO6" s="77">
        <f t="shared" si="5"/>
        <v>706.45</v>
      </c>
      <c r="BP6" s="69" t="str">
        <f>IF(BP7="","",IF(BP7="-","【-】","【"&amp;SUBSTITUTE(TEXT(BP7,"#,##0.00"),"-","△")&amp;"】"))</f>
        <v>【602.56】</v>
      </c>
      <c r="BQ6" s="77" t="str">
        <f t="shared" ref="BQ6:BZ6" si="6">IF(BQ7="",NA(),BQ7)</f>
        <v>-</v>
      </c>
      <c r="BR6" s="77" t="str">
        <f t="shared" si="6"/>
        <v>-</v>
      </c>
      <c r="BS6" s="77" t="str">
        <f t="shared" si="6"/>
        <v>-</v>
      </c>
      <c r="BT6" s="77" t="str">
        <f t="shared" si="6"/>
        <v>-</v>
      </c>
      <c r="BU6" s="77">
        <f t="shared" si="6"/>
        <v>51.91</v>
      </c>
      <c r="BV6" s="77" t="str">
        <f t="shared" si="6"/>
        <v>-</v>
      </c>
      <c r="BW6" s="77" t="str">
        <f t="shared" si="6"/>
        <v>-</v>
      </c>
      <c r="BX6" s="77" t="str">
        <f t="shared" si="6"/>
        <v>-</v>
      </c>
      <c r="BY6" s="77" t="str">
        <f t="shared" si="6"/>
        <v>-</v>
      </c>
      <c r="BZ6" s="77">
        <f t="shared" si="6"/>
        <v>85.67</v>
      </c>
      <c r="CA6" s="69" t="str">
        <f>IF(CA7="","",IF(CA7="-","【-】","【"&amp;SUBSTITUTE(TEXT(CA7,"#,##0.00"),"-","△")&amp;"】"))</f>
        <v>【97.94】</v>
      </c>
      <c r="CB6" s="77" t="str">
        <f t="shared" ref="CB6:CK6" si="7">IF(CB7="",NA(),CB7)</f>
        <v>-</v>
      </c>
      <c r="CC6" s="77" t="str">
        <f t="shared" si="7"/>
        <v>-</v>
      </c>
      <c r="CD6" s="77" t="str">
        <f t="shared" si="7"/>
        <v>-</v>
      </c>
      <c r="CE6" s="77" t="str">
        <f t="shared" si="7"/>
        <v>-</v>
      </c>
      <c r="CF6" s="77">
        <f t="shared" si="7"/>
        <v>316.14</v>
      </c>
      <c r="CG6" s="77" t="str">
        <f t="shared" si="7"/>
        <v>-</v>
      </c>
      <c r="CH6" s="77" t="str">
        <f t="shared" si="7"/>
        <v>-</v>
      </c>
      <c r="CI6" s="77" t="str">
        <f t="shared" si="7"/>
        <v>-</v>
      </c>
      <c r="CJ6" s="77" t="str">
        <f t="shared" si="7"/>
        <v>-</v>
      </c>
      <c r="CK6" s="77">
        <f t="shared" si="7"/>
        <v>194.78</v>
      </c>
      <c r="CL6" s="69" t="str">
        <f>IF(CL7="","",IF(CL7="-","【-】","【"&amp;SUBSTITUTE(TEXT(CL7,"#,##0.00"),"-","△")&amp;"】"))</f>
        <v>【140.98】</v>
      </c>
      <c r="CM6" s="77" t="str">
        <f t="shared" ref="CM6:CV6" si="8">IF(CM7="",NA(),CM7)</f>
        <v>-</v>
      </c>
      <c r="CN6" s="77" t="str">
        <f t="shared" si="8"/>
        <v>-</v>
      </c>
      <c r="CO6" s="77" t="str">
        <f t="shared" si="8"/>
        <v>-</v>
      </c>
      <c r="CP6" s="77" t="str">
        <f t="shared" si="8"/>
        <v>-</v>
      </c>
      <c r="CQ6" s="77">
        <f t="shared" si="8"/>
        <v>61.83</v>
      </c>
      <c r="CR6" s="77" t="str">
        <f t="shared" si="8"/>
        <v>-</v>
      </c>
      <c r="CS6" s="77" t="str">
        <f t="shared" si="8"/>
        <v>-</v>
      </c>
      <c r="CT6" s="77" t="str">
        <f t="shared" si="8"/>
        <v>-</v>
      </c>
      <c r="CU6" s="77" t="str">
        <f t="shared" si="8"/>
        <v>-</v>
      </c>
      <c r="CV6" s="77">
        <f t="shared" si="8"/>
        <v>53.26</v>
      </c>
      <c r="CW6" s="69" t="str">
        <f>IF(CW7="","",IF(CW7="-","【-】","【"&amp;SUBSTITUTE(TEXT(CW7,"#,##0.00"),"-","△")&amp;"】"))</f>
        <v>【60.13】</v>
      </c>
      <c r="CX6" s="77" t="str">
        <f t="shared" ref="CX6:DG6" si="9">IF(CX7="",NA(),CX7)</f>
        <v>-</v>
      </c>
      <c r="CY6" s="77" t="str">
        <f t="shared" si="9"/>
        <v>-</v>
      </c>
      <c r="CZ6" s="77" t="str">
        <f t="shared" si="9"/>
        <v>-</v>
      </c>
      <c r="DA6" s="77" t="str">
        <f t="shared" si="9"/>
        <v>-</v>
      </c>
      <c r="DB6" s="77">
        <f t="shared" si="9"/>
        <v>94.97</v>
      </c>
      <c r="DC6" s="77" t="str">
        <f t="shared" si="9"/>
        <v>-</v>
      </c>
      <c r="DD6" s="77" t="str">
        <f t="shared" si="9"/>
        <v>-</v>
      </c>
      <c r="DE6" s="77" t="str">
        <f t="shared" si="9"/>
        <v>-</v>
      </c>
      <c r="DF6" s="77" t="str">
        <f t="shared" si="9"/>
        <v>-</v>
      </c>
      <c r="DG6" s="77">
        <f t="shared" si="9"/>
        <v>91.12</v>
      </c>
      <c r="DH6" s="69" t="str">
        <f>IF(DH7="","",IF(DH7="-","【-】","【"&amp;SUBSTITUTE(TEXT(DH7,"#,##0.00"),"-","△")&amp;"】"))</f>
        <v>【96.00】</v>
      </c>
      <c r="DI6" s="77" t="str">
        <f t="shared" ref="DI6:DR6" si="10">IF(DI7="",NA(),DI7)</f>
        <v>-</v>
      </c>
      <c r="DJ6" s="77" t="str">
        <f t="shared" si="10"/>
        <v>-</v>
      </c>
      <c r="DK6" s="77" t="str">
        <f t="shared" si="10"/>
        <v>-</v>
      </c>
      <c r="DL6" s="77" t="str">
        <f t="shared" si="10"/>
        <v>-</v>
      </c>
      <c r="DM6" s="77">
        <f t="shared" si="10"/>
        <v>58.4</v>
      </c>
      <c r="DN6" s="77" t="str">
        <f t="shared" si="10"/>
        <v>-</v>
      </c>
      <c r="DO6" s="77" t="str">
        <f t="shared" si="10"/>
        <v>-</v>
      </c>
      <c r="DP6" s="77" t="str">
        <f t="shared" si="10"/>
        <v>-</v>
      </c>
      <c r="DQ6" s="77" t="str">
        <f t="shared" si="10"/>
        <v>-</v>
      </c>
      <c r="DR6" s="77">
        <f t="shared" si="10"/>
        <v>33.11</v>
      </c>
      <c r="DS6" s="69" t="str">
        <f>IF(DS7="","",IF(DS7="-","【-】","【"&amp;SUBSTITUTE(TEXT(DS7,"#,##0.00"),"-","△")&amp;"】"))</f>
        <v>【42.20】</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0.94</v>
      </c>
      <c r="ED6" s="69" t="str">
        <f>IF(ED7="","",IF(ED7="-","【-】","【"&amp;SUBSTITUTE(TEXT(ED7,"#,##0.00"),"-","△")&amp;"】"))</f>
        <v>【9.46】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7.0000000000000007e-002</v>
      </c>
      <c r="EO6" s="69" t="str">
        <f>IF(EO7="","",IF(EO7="-","【-】","【"&amp;SUBSTITUTE(TEXT(EO7,"#,##0.00"),"-","△")&amp;"】"))</f>
        <v>【0.19】</v>
      </c>
    </row>
    <row r="7" spans="1:148" s="55" customFormat="1">
      <c r="A7" s="56"/>
      <c r="B7" s="62">
        <v>2024</v>
      </c>
      <c r="C7" s="62">
        <v>16641</v>
      </c>
      <c r="D7" s="62">
        <v>46</v>
      </c>
      <c r="E7" s="62">
        <v>17</v>
      </c>
      <c r="F7" s="62">
        <v>1</v>
      </c>
      <c r="G7" s="62">
        <v>0</v>
      </c>
      <c r="H7" s="62" t="s">
        <v>96</v>
      </c>
      <c r="I7" s="62" t="s">
        <v>97</v>
      </c>
      <c r="J7" s="62" t="s">
        <v>98</v>
      </c>
      <c r="K7" s="62" t="s">
        <v>99</v>
      </c>
      <c r="L7" s="62" t="s">
        <v>77</v>
      </c>
      <c r="M7" s="62" t="s">
        <v>100</v>
      </c>
      <c r="N7" s="70" t="s">
        <v>101</v>
      </c>
      <c r="O7" s="70">
        <v>83.56</v>
      </c>
      <c r="P7" s="70">
        <v>59.67</v>
      </c>
      <c r="Q7" s="70">
        <v>73.739999999999995</v>
      </c>
      <c r="R7" s="70">
        <v>3190</v>
      </c>
      <c r="S7" s="70">
        <v>6836</v>
      </c>
      <c r="T7" s="70">
        <v>1099.3699999999999</v>
      </c>
      <c r="U7" s="70">
        <v>6.22</v>
      </c>
      <c r="V7" s="70">
        <v>4015</v>
      </c>
      <c r="W7" s="70">
        <v>2.5299999999999998</v>
      </c>
      <c r="X7" s="70">
        <v>1586.96</v>
      </c>
      <c r="Y7" s="70" t="s">
        <v>101</v>
      </c>
      <c r="Z7" s="70" t="s">
        <v>101</v>
      </c>
      <c r="AA7" s="70" t="s">
        <v>101</v>
      </c>
      <c r="AB7" s="70" t="s">
        <v>101</v>
      </c>
      <c r="AC7" s="70">
        <v>105.05</v>
      </c>
      <c r="AD7" s="70" t="s">
        <v>101</v>
      </c>
      <c r="AE7" s="70" t="s">
        <v>101</v>
      </c>
      <c r="AF7" s="70" t="s">
        <v>101</v>
      </c>
      <c r="AG7" s="70" t="s">
        <v>101</v>
      </c>
      <c r="AH7" s="70">
        <v>104.65</v>
      </c>
      <c r="AI7" s="70">
        <v>105.36</v>
      </c>
      <c r="AJ7" s="70" t="s">
        <v>101</v>
      </c>
      <c r="AK7" s="70" t="s">
        <v>101</v>
      </c>
      <c r="AL7" s="70" t="s">
        <v>101</v>
      </c>
      <c r="AM7" s="70" t="s">
        <v>101</v>
      </c>
      <c r="AN7" s="70">
        <v>0</v>
      </c>
      <c r="AO7" s="70" t="s">
        <v>101</v>
      </c>
      <c r="AP7" s="70" t="s">
        <v>101</v>
      </c>
      <c r="AQ7" s="70" t="s">
        <v>101</v>
      </c>
      <c r="AR7" s="70" t="s">
        <v>101</v>
      </c>
      <c r="AS7" s="70">
        <v>23.18</v>
      </c>
      <c r="AT7" s="70">
        <v>3.12</v>
      </c>
      <c r="AU7" s="70" t="s">
        <v>101</v>
      </c>
      <c r="AV7" s="70" t="s">
        <v>101</v>
      </c>
      <c r="AW7" s="70" t="s">
        <v>101</v>
      </c>
      <c r="AX7" s="70" t="s">
        <v>101</v>
      </c>
      <c r="AY7" s="70">
        <v>61.74</v>
      </c>
      <c r="AZ7" s="70" t="s">
        <v>101</v>
      </c>
      <c r="BA7" s="70" t="s">
        <v>101</v>
      </c>
      <c r="BB7" s="70" t="s">
        <v>101</v>
      </c>
      <c r="BC7" s="70" t="s">
        <v>101</v>
      </c>
      <c r="BD7" s="70">
        <v>80.010000000000005</v>
      </c>
      <c r="BE7" s="70">
        <v>82.75</v>
      </c>
      <c r="BF7" s="70" t="s">
        <v>101</v>
      </c>
      <c r="BG7" s="70" t="s">
        <v>101</v>
      </c>
      <c r="BH7" s="70" t="s">
        <v>101</v>
      </c>
      <c r="BI7" s="70" t="s">
        <v>101</v>
      </c>
      <c r="BJ7" s="70">
        <v>1162.23</v>
      </c>
      <c r="BK7" s="70" t="s">
        <v>101</v>
      </c>
      <c r="BL7" s="70" t="s">
        <v>101</v>
      </c>
      <c r="BM7" s="70" t="s">
        <v>101</v>
      </c>
      <c r="BN7" s="70" t="s">
        <v>101</v>
      </c>
      <c r="BO7" s="70">
        <v>706.45</v>
      </c>
      <c r="BP7" s="70">
        <v>602.55999999999995</v>
      </c>
      <c r="BQ7" s="70" t="s">
        <v>101</v>
      </c>
      <c r="BR7" s="70" t="s">
        <v>101</v>
      </c>
      <c r="BS7" s="70" t="s">
        <v>101</v>
      </c>
      <c r="BT7" s="70" t="s">
        <v>101</v>
      </c>
      <c r="BU7" s="70">
        <v>51.91</v>
      </c>
      <c r="BV7" s="70" t="s">
        <v>101</v>
      </c>
      <c r="BW7" s="70" t="s">
        <v>101</v>
      </c>
      <c r="BX7" s="70" t="s">
        <v>101</v>
      </c>
      <c r="BY7" s="70" t="s">
        <v>101</v>
      </c>
      <c r="BZ7" s="70">
        <v>85.67</v>
      </c>
      <c r="CA7" s="70">
        <v>97.94</v>
      </c>
      <c r="CB7" s="70" t="s">
        <v>101</v>
      </c>
      <c r="CC7" s="70" t="s">
        <v>101</v>
      </c>
      <c r="CD7" s="70" t="s">
        <v>101</v>
      </c>
      <c r="CE7" s="70" t="s">
        <v>101</v>
      </c>
      <c r="CF7" s="70">
        <v>316.14</v>
      </c>
      <c r="CG7" s="70" t="s">
        <v>101</v>
      </c>
      <c r="CH7" s="70" t="s">
        <v>101</v>
      </c>
      <c r="CI7" s="70" t="s">
        <v>101</v>
      </c>
      <c r="CJ7" s="70" t="s">
        <v>101</v>
      </c>
      <c r="CK7" s="70">
        <v>194.78</v>
      </c>
      <c r="CL7" s="70">
        <v>140.97999999999999</v>
      </c>
      <c r="CM7" s="70" t="s">
        <v>101</v>
      </c>
      <c r="CN7" s="70" t="s">
        <v>101</v>
      </c>
      <c r="CO7" s="70" t="s">
        <v>101</v>
      </c>
      <c r="CP7" s="70" t="s">
        <v>101</v>
      </c>
      <c r="CQ7" s="70">
        <v>61.83</v>
      </c>
      <c r="CR7" s="70" t="s">
        <v>101</v>
      </c>
      <c r="CS7" s="70" t="s">
        <v>101</v>
      </c>
      <c r="CT7" s="70" t="s">
        <v>101</v>
      </c>
      <c r="CU7" s="70" t="s">
        <v>101</v>
      </c>
      <c r="CV7" s="70">
        <v>53.26</v>
      </c>
      <c r="CW7" s="70">
        <v>60.13</v>
      </c>
      <c r="CX7" s="70" t="s">
        <v>101</v>
      </c>
      <c r="CY7" s="70" t="s">
        <v>101</v>
      </c>
      <c r="CZ7" s="70" t="s">
        <v>101</v>
      </c>
      <c r="DA7" s="70" t="s">
        <v>101</v>
      </c>
      <c r="DB7" s="70">
        <v>94.97</v>
      </c>
      <c r="DC7" s="70" t="s">
        <v>101</v>
      </c>
      <c r="DD7" s="70" t="s">
        <v>101</v>
      </c>
      <c r="DE7" s="70" t="s">
        <v>101</v>
      </c>
      <c r="DF7" s="70" t="s">
        <v>101</v>
      </c>
      <c r="DG7" s="70">
        <v>91.12</v>
      </c>
      <c r="DH7" s="70">
        <v>96</v>
      </c>
      <c r="DI7" s="70" t="s">
        <v>101</v>
      </c>
      <c r="DJ7" s="70" t="s">
        <v>101</v>
      </c>
      <c r="DK7" s="70" t="s">
        <v>101</v>
      </c>
      <c r="DL7" s="70" t="s">
        <v>101</v>
      </c>
      <c r="DM7" s="70">
        <v>58.4</v>
      </c>
      <c r="DN7" s="70" t="s">
        <v>101</v>
      </c>
      <c r="DO7" s="70" t="s">
        <v>101</v>
      </c>
      <c r="DP7" s="70" t="s">
        <v>101</v>
      </c>
      <c r="DQ7" s="70" t="s">
        <v>101</v>
      </c>
      <c r="DR7" s="70">
        <v>33.11</v>
      </c>
      <c r="DS7" s="70">
        <v>42.2</v>
      </c>
      <c r="DT7" s="70" t="s">
        <v>101</v>
      </c>
      <c r="DU7" s="70" t="s">
        <v>101</v>
      </c>
      <c r="DV7" s="70" t="s">
        <v>101</v>
      </c>
      <c r="DW7" s="70" t="s">
        <v>101</v>
      </c>
      <c r="DX7" s="70">
        <v>0</v>
      </c>
      <c r="DY7" s="70" t="s">
        <v>101</v>
      </c>
      <c r="DZ7" s="70" t="s">
        <v>101</v>
      </c>
      <c r="EA7" s="70" t="s">
        <v>101</v>
      </c>
      <c r="EB7" s="70" t="s">
        <v>101</v>
      </c>
      <c r="EC7" s="70">
        <v>0.94</v>
      </c>
      <c r="ED7" s="70">
        <v>9.4600000000000009</v>
      </c>
      <c r="EE7" s="70" t="s">
        <v>101</v>
      </c>
      <c r="EF7" s="70" t="s">
        <v>101</v>
      </c>
      <c r="EG7" s="70" t="s">
        <v>101</v>
      </c>
      <c r="EH7" s="70" t="s">
        <v>101</v>
      </c>
      <c r="EI7" s="70">
        <v>0</v>
      </c>
      <c r="EJ7" s="70" t="s">
        <v>101</v>
      </c>
      <c r="EK7" s="70" t="s">
        <v>101</v>
      </c>
      <c r="EL7" s="70" t="s">
        <v>101</v>
      </c>
      <c r="EM7" s="70" t="s">
        <v>101</v>
      </c>
      <c r="EN7" s="70">
        <v>7.0000000000000007e-002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斎藤　倫史</cp:lastModifiedBy>
  <dcterms:created xsi:type="dcterms:W3CDTF">2025-12-23T05:56:07Z</dcterms:created>
  <dcterms:modified xsi:type="dcterms:W3CDTF">2026-02-06T03:24:18Z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2026-02-06T03:24:18Z</vt:filetime>
  </property>
</Properties>
</file>